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585" yWindow="65521" windowWidth="12630" windowHeight="11640" activeTab="0"/>
  </bookViews>
  <sheets>
    <sheet name="ÜBERSICHT" sheetId="1" r:id="rId1"/>
    <sheet name="SEMESTER 1" sheetId="2" r:id="rId2"/>
    <sheet name="SEMESTER 2" sheetId="3" r:id="rId3"/>
    <sheet name="SEMESTER 3" sheetId="4" r:id="rId4"/>
    <sheet name="SEMESTER 4" sheetId="5" r:id="rId5"/>
    <sheet name="SEMESTER 5" sheetId="6" r:id="rId6"/>
    <sheet name="VORGABE" sheetId="7" r:id="rId7"/>
  </sheets>
  <definedNames>
    <definedName name="_xlnm._FilterDatabase" localSheetId="6" hidden="1">'VORGABE'!$A$1:$C$145</definedName>
    <definedName name="AUSWAHL1">'VORGABE'!$A$1:$A$4</definedName>
    <definedName name="_xlnm.Print_Titles" localSheetId="1">'SEMESTER 1'!$1:$3</definedName>
    <definedName name="_xlnm.Print_Titles" localSheetId="2">'SEMESTER 2'!$1:$3</definedName>
    <definedName name="_xlnm.Print_Titles" localSheetId="3">'SEMESTER 3'!$1:$3</definedName>
    <definedName name="_xlnm.Print_Titles" localSheetId="4">'SEMESTER 4'!$1:$3</definedName>
    <definedName name="_xlnm.Print_Titles" localSheetId="5">'SEMESTER 5'!$1:$3</definedName>
    <definedName name="VORGABE1">'VORGABE'!$C$2:$C$9</definedName>
    <definedName name="VORGABE10">'VORGABE'!$C$74:$C$81</definedName>
    <definedName name="VORGABE11">'VORGABE'!$C$82:$C$89</definedName>
    <definedName name="VORGABE12">'VORGABE'!$C$90:$C$97</definedName>
    <definedName name="VORGABE13">'VORGABE'!$C$98:$C$105</definedName>
    <definedName name="VORGABE14">'VORGABE'!$C$106:$C$113</definedName>
    <definedName name="VORGABE15">'VORGABE'!$C$114:$C$121</definedName>
    <definedName name="VORGABE16">'VORGABE'!$C$122:$C$129</definedName>
    <definedName name="VORGABE17">'VORGABE'!$C$130:$C$137</definedName>
    <definedName name="VORGABE18">'VORGABE'!$C$138:$C$145</definedName>
    <definedName name="VORGABE2">'VORGABE'!$C$10:$C$17</definedName>
    <definedName name="VORGABE3">'VORGABE'!$C$18:$C$25</definedName>
    <definedName name="VORGABE4">'VORGABE'!$C$26:$C$33</definedName>
    <definedName name="VORGABE5">'VORGABE'!$C$34:$C$41</definedName>
    <definedName name="VORGABE6">'VORGABE'!$C$42:$C$49</definedName>
    <definedName name="VORGABE7">'VORGABE'!$C$50:$C$57</definedName>
    <definedName name="VORGABE8">'VORGABE'!$C$58:$C$65</definedName>
    <definedName name="VORGABE9">'VORGABE'!$C$66:$C$73</definedName>
  </definedNames>
  <calcPr fullCalcOnLoad="1"/>
</workbook>
</file>

<file path=xl/sharedStrings.xml><?xml version="1.0" encoding="utf-8"?>
<sst xmlns="http://schemas.openxmlformats.org/spreadsheetml/2006/main" count="503" uniqueCount="207">
  <si>
    <t>Nr</t>
  </si>
  <si>
    <t>A</t>
  </si>
  <si>
    <t>B</t>
  </si>
  <si>
    <t>C</t>
  </si>
  <si>
    <t>D</t>
  </si>
  <si>
    <t>Bemerkungen</t>
  </si>
  <si>
    <t>Punkte</t>
  </si>
  <si>
    <t>Kriterium</t>
  </si>
  <si>
    <t>FACHKOMPETENZ</t>
  </si>
  <si>
    <t>METHODENKOMPETENZ</t>
  </si>
  <si>
    <t>SOZIALKOMPETENZ</t>
  </si>
  <si>
    <t>SELBSTKOMPETENZ</t>
  </si>
  <si>
    <t>LERNDOK</t>
  </si>
  <si>
    <r>
      <t xml:space="preserve">Arbeitsqualität
</t>
    </r>
    <r>
      <rPr>
        <sz val="8"/>
        <color indexed="23"/>
        <rFont val="Arial"/>
        <family val="2"/>
      </rPr>
      <t>Genauigkeit / Sorgfalt.</t>
    </r>
  </si>
  <si>
    <r>
      <t xml:space="preserve">Umsetzung Berufskenntnisse
</t>
    </r>
    <r>
      <rPr>
        <sz val="8"/>
        <color indexed="23"/>
        <rFont val="Arial"/>
        <family val="2"/>
      </rPr>
      <t>Verbindung von Theorie und Praxis. Einhalten der Sicherheitsvorschriften.</t>
    </r>
  </si>
  <si>
    <r>
      <t xml:space="preserve">Vernetztes Denken und Handeln
</t>
    </r>
    <r>
      <rPr>
        <sz val="8"/>
        <color indexed="23"/>
        <rFont val="Arial"/>
        <family val="2"/>
      </rPr>
      <t>Verstehen und Nachvollziehen von Arbeitsabläufen und -prozessen / Eigene Beiträge / Verbesserungsvorschläge</t>
    </r>
  </si>
  <si>
    <r>
      <t xml:space="preserve">Umgang mit Mitteln und Betriebseinrichtungen
</t>
    </r>
    <r>
      <rPr>
        <sz val="8"/>
        <color indexed="23"/>
        <rFont val="Arial"/>
        <family val="2"/>
      </rPr>
      <t>Sicherer Einsatz und Pflege der Einrichtungen und Geräte / Ökologisches Verhalten / Materialverbrauch.</t>
    </r>
  </si>
  <si>
    <r>
      <t xml:space="preserve">Zusammenarbeit
</t>
    </r>
    <r>
      <rPr>
        <sz val="8"/>
        <color indexed="23"/>
        <rFont val="Arial"/>
        <family val="2"/>
      </rPr>
      <t>Verständnis für andere / Verträglichkeit in der Gruppe / Sich in andere einfühlen können.</t>
    </r>
  </si>
  <si>
    <r>
      <t xml:space="preserve">Information und Kommunikation
</t>
    </r>
    <r>
      <rPr>
        <sz val="8"/>
        <color indexed="23"/>
        <rFont val="Arial"/>
        <family val="2"/>
      </rPr>
      <t>Verständnis verbaler Anweisungen und Ausdrucksfähigkeit / Kenntnis der Informationsprozesse.</t>
    </r>
  </si>
  <si>
    <r>
      <t xml:space="preserve">Selbstständigkeit, eigenverantwortliches Handeln
</t>
    </r>
    <r>
      <rPr>
        <sz val="8"/>
        <color indexed="23"/>
        <rFont val="Arial"/>
        <family val="2"/>
      </rPr>
      <t>Eigeninitiative / Verantwortungsbewusstes Handeln/ Leistung eigener Beiträge.</t>
    </r>
  </si>
  <si>
    <t>Nummer</t>
  </si>
  <si>
    <t>Wert</t>
  </si>
  <si>
    <t>Mangelhafte Fachkompetenz. Eine gezielte Förderung ist angezeigt.</t>
  </si>
  <si>
    <t>Arbeitet sorgfältig und genau.</t>
  </si>
  <si>
    <t>Hat angenehme Umgangsformen.</t>
  </si>
  <si>
    <t>PUNKTE</t>
  </si>
  <si>
    <t>NOTE UNGERUNDET</t>
  </si>
  <si>
    <t>Bildungsbericht und betrieblicher Kompetenznachweis</t>
  </si>
  <si>
    <t>Name/Vorname:</t>
  </si>
  <si>
    <t>Lehrbetrieb:</t>
  </si>
  <si>
    <t>Semester</t>
  </si>
  <si>
    <t>Note</t>
  </si>
  <si>
    <t>Semester 1</t>
  </si>
  <si>
    <t>Semester 2</t>
  </si>
  <si>
    <t>Semester 3</t>
  </si>
  <si>
    <t>SCHNITT</t>
  </si>
  <si>
    <t>Datum eingeben</t>
  </si>
  <si>
    <t>Mustermann Thomas</t>
  </si>
  <si>
    <t>Europalogistik AG</t>
  </si>
  <si>
    <t>Adrian Lehrmeister</t>
  </si>
  <si>
    <t>2. Semester</t>
  </si>
  <si>
    <t>Der Ausbildungsstand entspricht der Ausbildungsdauer.</t>
  </si>
  <si>
    <t>Der Ausbildungsstand ist ungenügend.</t>
  </si>
  <si>
    <t>Arbeitet ungenau und macht viele Fehler.</t>
  </si>
  <si>
    <t>Genauigkeit und Sorgfalt entsprechen nicht den Anforderungen des Betriebes.</t>
  </si>
  <si>
    <t>Hat die geforderte Quantität erreicht.</t>
  </si>
  <si>
    <t>Arbeitet in angemessenem Tempo und bewältigt so eine gute Arbeitsmenge.</t>
  </si>
  <si>
    <t>Hat die geforderte Quantität bei weitem noch nicht erreicht, braucht Unterstützung.</t>
  </si>
  <si>
    <t>Braucht zu viel Zeit für einzelne Arbeiten und ist dadurch den Anforderungen noch nicht gewachsen.</t>
  </si>
  <si>
    <t>Geht methodisch und überlegt vor.</t>
  </si>
  <si>
    <t xml:space="preserve">Arbeitet systematisch und selbstständig. </t>
  </si>
  <si>
    <t>Geht noch zuwenig methodisch und überlegt vor.</t>
  </si>
  <si>
    <t>Setzt die eigenen Lernstrategien noch zu wenig konsequent um.</t>
  </si>
  <si>
    <t>Fügt sich gut in das Team ein.</t>
  </si>
  <si>
    <t>Trägt wenig zu einer guten Teamkultur bei.</t>
  </si>
  <si>
    <t>Muss sich besser ins Gesamtteam integrieren. Reagiert teilweise negativ auf Kritik.</t>
  </si>
  <si>
    <t>Ist ein Teamplayer, der mit anderen positiv umgeht.</t>
  </si>
  <si>
    <t>Die Fähigkeit zur Zusammenarbeit ist nicht sehr ausgeprägt.</t>
  </si>
  <si>
    <t>Kommuniziert und informiert offen und verständlich.</t>
  </si>
  <si>
    <t>Drückt sich verständlich aus und nutzt bestehende Informationsprozesse.</t>
  </si>
  <si>
    <t>Der Umgang wird von den Kunden sehr geschätzt.</t>
  </si>
  <si>
    <t>Zeigt eine ausgeprägte Kundenorientierung. Ist eine Visitenkarte für das Unternehmen.</t>
  </si>
  <si>
    <t>Ist im Umgang noch zu wenig kundenorientiert. Kann sich zu wenig in deren Lage einfühlen.</t>
  </si>
  <si>
    <t>Bringt sich gut ein und handelt selbstständig.</t>
  </si>
  <si>
    <t>Bringt sich wenig ein. Die Selbstständigkeit ist noch zu wenig ausgeprägt.</t>
  </si>
  <si>
    <t>Ist zuverlässig und gut belastbar.</t>
  </si>
  <si>
    <t>Freundlichkeit, Verhalten und äussere Erscheinung entsprechen nicht den Vorgaben des Betriebs.</t>
  </si>
  <si>
    <t>Zeigt kaum Motivation. Einstellung zu Beruf und Firma geben Anlass zur Beanstandung.</t>
  </si>
  <si>
    <t>Lerndokumentation ist sauber und übersichtlich geführt.</t>
  </si>
  <si>
    <t>Lerndokumentation ist gut geordnet, logisch nachvollziehbar und ansprechend gestaltet.</t>
  </si>
  <si>
    <t>Lerndokumentation ist nicht sehr sauber und wenig übersichtlich geführt.</t>
  </si>
  <si>
    <t>Die Struktur ist nicht zufriedenstellend. Darstellung und Sauberkeit genügen den Anforderungen nicht.</t>
  </si>
  <si>
    <r>
      <t xml:space="preserve">Ausbildungsstand 
</t>
    </r>
    <r>
      <rPr>
        <sz val="8"/>
        <color indexed="23"/>
        <rFont val="Arial"/>
        <family val="2"/>
      </rPr>
      <t>Erreichung der im Bildungsplan und im betrieblichem Ausbildungsprogramm aufgeführten Ziele.</t>
    </r>
  </si>
  <si>
    <t>Erstellungsdatum</t>
  </si>
  <si>
    <t>Verantwortlicher Berufsbildner
Verantwortliche Berufsbildnerin</t>
  </si>
  <si>
    <r>
      <t xml:space="preserve">Lern- und Arbeitsstrategie
</t>
    </r>
    <r>
      <rPr>
        <sz val="8"/>
        <color indexed="23"/>
        <rFont val="Arial"/>
        <family val="2"/>
      </rPr>
      <t>Bewusste Steuerung der eigenen Arbeits- und Lernprozesse.</t>
    </r>
  </si>
  <si>
    <r>
      <t xml:space="preserve">Zuverlässigkeit, Belastbarkeit
</t>
    </r>
    <r>
      <rPr>
        <sz val="8"/>
        <color indexed="23"/>
        <rFont val="Arial"/>
        <family val="2"/>
      </rPr>
      <t>Pünktlichkeit / Verlässlichkeit / Termineinhaltung / Durchhaltewillen.</t>
    </r>
  </si>
  <si>
    <r>
      <t xml:space="preserve">NOTE </t>
    </r>
    <r>
      <rPr>
        <sz val="9"/>
        <rFont val="Arial"/>
        <family val="2"/>
      </rPr>
      <t>(AUF EINE HALBE NOTE GERUNDET)</t>
    </r>
  </si>
  <si>
    <r>
      <t xml:space="preserve">Arbeitsmenge / Arbeitstempo
</t>
    </r>
    <r>
      <rPr>
        <sz val="8"/>
        <color indexed="23"/>
        <rFont val="Arial"/>
        <family val="2"/>
      </rPr>
      <t>Zeitaufwand für die sachgerechte Ausführung der Arbeiten.</t>
    </r>
  </si>
  <si>
    <r>
      <t xml:space="preserve">Arbeitstechnik
</t>
    </r>
    <r>
      <rPr>
        <sz val="8"/>
        <color indexed="23"/>
        <rFont val="Arial"/>
        <family val="2"/>
      </rPr>
      <t>Einsatz der Mittel / Reflexion der Aufträge / Rückfragen.</t>
    </r>
  </si>
  <si>
    <r>
      <t xml:space="preserve">Teamfähigkeit / Konfliktfähigkeit
</t>
    </r>
    <r>
      <rPr>
        <sz val="8"/>
        <color indexed="23"/>
        <rFont val="Arial"/>
        <family val="2"/>
      </rPr>
      <t>Beitrag zum Betriebsklima / Ehrlichkeit / Umgang mit Kritik.</t>
    </r>
  </si>
  <si>
    <r>
      <t xml:space="preserve">Kundenorientiertes Handeln
</t>
    </r>
    <r>
      <rPr>
        <sz val="8"/>
        <color indexed="23"/>
        <rFont val="Arial"/>
        <family val="2"/>
      </rPr>
      <t>Umgang mit internen und externen Kunden / Hilfsbereitschaft und Freundlichkeit.</t>
    </r>
  </si>
  <si>
    <r>
      <t xml:space="preserve">Umgangsformen
</t>
    </r>
    <r>
      <rPr>
        <sz val="8"/>
        <color indexed="23"/>
        <rFont val="Arial"/>
        <family val="2"/>
      </rPr>
      <t>Situationsgerechtes Verhalten und Auftreten / Äussere Erscheinung.</t>
    </r>
  </si>
  <si>
    <r>
      <t xml:space="preserve">Motivation
</t>
    </r>
    <r>
      <rPr>
        <sz val="8"/>
        <color indexed="23"/>
        <rFont val="Arial"/>
        <family val="2"/>
      </rPr>
      <t>Einstellung zum Beruf / Begeisterungsfähigkeit und Lernbereitschaft.</t>
    </r>
  </si>
  <si>
    <r>
      <t xml:space="preserve">Sachliche Richtigkeit, Vollständigkeit
</t>
    </r>
    <r>
      <rPr>
        <sz val="8"/>
        <color indexed="23"/>
        <rFont val="Arial"/>
        <family val="2"/>
      </rPr>
      <t>Inhaltliche Beurteilung der Beiträge. Sprache und Rechtschreibung.</t>
    </r>
  </si>
  <si>
    <r>
      <t xml:space="preserve">Sauberkeit, Darstellung, Übersichtlichkeit
</t>
    </r>
    <r>
      <rPr>
        <sz val="8"/>
        <color indexed="23"/>
        <rFont val="Arial"/>
        <family val="2"/>
      </rPr>
      <t>Beurteilung der formalen Qualität. (Sauberkeit / Darstellung)</t>
    </r>
  </si>
  <si>
    <r>
      <t xml:space="preserve">Unterschriften: </t>
    </r>
    <r>
      <rPr>
        <sz val="10"/>
        <rFont val="Arial"/>
        <family val="0"/>
      </rPr>
      <t xml:space="preserve">
 Berufsbildner(in):                 Gesetzliche Vertretung:                        Lernende(r):</t>
    </r>
  </si>
  <si>
    <t>Fachkompetenz entspricht der Ausbildungsdauer.</t>
  </si>
  <si>
    <t>Die Umgangsformen sind verbesserungsfähig.</t>
  </si>
  <si>
    <t>Die Umgangsformen lassen zu wünschen übrig.</t>
  </si>
  <si>
    <t>Hat Mühe in der Umsetzung von Lernstrategien und braucht grosse Unterstützung.</t>
  </si>
  <si>
    <t>1. Semester</t>
  </si>
  <si>
    <t>3. Semester</t>
  </si>
  <si>
    <t>Bewertung 3-2-1-0</t>
  </si>
  <si>
    <t>Der Ausbildungsstand entspricht mehrheitlich der Ausbildungsdauer.</t>
  </si>
  <si>
    <t>Fachkompetenz entspricht grösstenteils der Ausbildungsdauer.</t>
  </si>
  <si>
    <t>Der Ausbildungsstand ist im Verhältnis zur Ausbildungsdauer zuwenig fortgeschritten.</t>
  </si>
  <si>
    <t>Erbringt eine hohe Qualität.</t>
  </si>
  <si>
    <t>Arbeitet mehrheitlich sorgfältig und genau.</t>
  </si>
  <si>
    <t>Leistet mehrheitlich gute qualitative Arbeit.</t>
  </si>
  <si>
    <t>Arbeitet oft zu wenig sorgfältig und genau.</t>
  </si>
  <si>
    <t>Die Genauigkeit lässt oft zu wünschen übrig.</t>
  </si>
  <si>
    <t>Erreicht die geforderte Quantität mehrheitlich.</t>
  </si>
  <si>
    <t>Arbeitet mehrheitlich in angemessenem Tempo und bewältigt so eine gute Arbeitsmenge.</t>
  </si>
  <si>
    <t>Erreicht die geforderte Quantität selten.</t>
  </si>
  <si>
    <t>Das Arbeitstempo muss noch gesteigert werden, damit auch die Arbeitsmenge zunimmt.</t>
  </si>
  <si>
    <t>Setzt die Berufskenntnisse dem Ausbildungsstand entsprechend um. Die Sicherheitsvorschriften werden eingehalten.</t>
  </si>
  <si>
    <t>Nutzt die theoretischen Kenntnisse für die eigene Praxis. Hält sich an Sicherheitsvorschriften.</t>
  </si>
  <si>
    <t>Setzt die Berufskenntnisse dem Ausbildungsstand entsprechend mehrheitlich um. Die Sicherheitsvorschriften werden grundsätzlich respektiert.</t>
  </si>
  <si>
    <t>Kann die Verbindung von der Theorie zur Praxis meistens herstellen. Sicherheitsbestimmungen werden grösstenteils respektiert.</t>
  </si>
  <si>
    <t>Setzt die Berufskenntnisse selten dem Ausbildungsstand entsprechend um. Respektiert die Sicherheitsvorschriften zuwenig.</t>
  </si>
  <si>
    <t>Kann die Verbindung von der Theorie zur Praxis oft nicht herstellen. Sicherheitsbestimmungen werden oft nicht respektiert.</t>
  </si>
  <si>
    <t>Setzt die Berufskenntnisse nicht dem Ausbildungsstand entsprechend um. Sicherheitsvorschriften werden zu oft nicht beachtet.</t>
  </si>
  <si>
    <t>Kann theoretische Kenntnisse kaum in die Praxis umsetzen. Sicherheitsbestimmungen werden viel zu oft nicht eingehalten.</t>
  </si>
  <si>
    <t>Geht mehrheitlich methodisch und überlegt vor.</t>
  </si>
  <si>
    <t xml:space="preserve">Arbeitet mehrheitlich systematisch und selbstständig. </t>
  </si>
  <si>
    <t>Arbeitet sehr oft zuwenig systematisch und unselbstständig.</t>
  </si>
  <si>
    <t>Arbeitsaufträge werden unsystematisch angepackt. Selbstständigkeit ungenügend.</t>
  </si>
  <si>
    <t>Denkt und handelt prozessorientiert.</t>
  </si>
  <si>
    <t>Setzt Prozesse um. Bringt eigene Ideen ein.</t>
  </si>
  <si>
    <t>Ist mehrheitlich in der Lage prozess- und schnittstellenübergreifend zu denken und handeln.</t>
  </si>
  <si>
    <t>Denkt und handelt oft nicht sehr prozessorientiert.</t>
  </si>
  <si>
    <t>Ist nur zum Teil fähig, die Arbeitsabläufe nachzuvollziehen. Bringt kaum Ideen mit ein.</t>
  </si>
  <si>
    <t>Das prozessorientierte Denken ist ungenügend.</t>
  </si>
  <si>
    <t>Setzt die Mittel überlegt ein.</t>
  </si>
  <si>
    <t>Verhält sich den Vorgaben entsprechend.</t>
  </si>
  <si>
    <t>Setzt die Mittel mehrheitlich überlegt ein.</t>
  </si>
  <si>
    <t>Verhält sich mehrheitlich den Vorgaben entsprechend.</t>
  </si>
  <si>
    <t>Setzt die Mittel wenig überlegt ein.</t>
  </si>
  <si>
    <t>Verhält sich oft nicht den Vorgaben entsprechend.</t>
  </si>
  <si>
    <t>Die Mittel werden zuwenig überlegt eingesetzt.</t>
  </si>
  <si>
    <t xml:space="preserve">Verhält sich nicht den Vorgaben entsprechend. </t>
  </si>
  <si>
    <t>Arbeitet effizient, verfügt über eine gute Auffassungsgabe und ist  lernfähig.</t>
  </si>
  <si>
    <t>Arbeitet in der Regel effizient. Auffassungsgabe und Lernfähigkeit sind oft im ok-Bereich.</t>
  </si>
  <si>
    <t>Arbeitet mehrheitlich zielorientiert und kann sein/ihr Lernen grösstenteils selbstständig gestalten.</t>
  </si>
  <si>
    <t>Arbeitet oft nicht effizient und ist nicht immer lernfähig.</t>
  </si>
  <si>
    <t>Arbeitet wenig effizient. Auffassungsgabe und Lernfähigkeit sind stark eingeschränkt.</t>
  </si>
  <si>
    <t>Trägt mit ihrer/seiner Art zu einem guten Klima bei und geht mit Kritik positiv um.</t>
  </si>
  <si>
    <t>Fügt sich in der Regel gut in das Team ein.</t>
  </si>
  <si>
    <t>Integriert sich grösstenteils gut ins Team und nutzt Kritik oft als Anregung für Verbesserungen.</t>
  </si>
  <si>
    <t>Trägt sehr wenig zur Teamkultur bei und wirkt konfliktfördernd.</t>
  </si>
  <si>
    <t>Integriert sich nicht ins Team und reagiert negativ auf Kritik.</t>
  </si>
  <si>
    <t>Ist teamfähig und zur Zusammenarbeit geeignet.</t>
  </si>
  <si>
    <t>Ist in der Regel teamfähig und zur Zusammenarbeit grösstenteils geeignet.</t>
  </si>
  <si>
    <t>Ist in der Regel ein Teamplayer, der mit anderen grösstenteils positiv umgeht.</t>
  </si>
  <si>
    <t>Hält sich in Teamarbeit zurück und geht selten auf andere ein.</t>
  </si>
  <si>
    <t>Die Fähigkeit zur Zusammenarbeit ist ungenügend.</t>
  </si>
  <si>
    <t>Sucht die Zusammenarbeit nicht. Geht kaum auf andere ein.</t>
  </si>
  <si>
    <t>Kommuniziert und informiert in der Regel offen und verständlich.</t>
  </si>
  <si>
    <t>Drückt sich mehrheitlich verständlich aus und nutzt in der Regel bestehende Informationsprozesse.</t>
  </si>
  <si>
    <t>Kommuniziert und informiert nur das Nötigste. Die Kommunikation ist nicht immer situationsgerecht.</t>
  </si>
  <si>
    <t>Drückt sich oft unverständlich aus. Bestehende Informationsprozesse werden selten benutzt.</t>
  </si>
  <si>
    <t>Kommuniziert und informiert zu wenig, muss dazu aufgefordert werden. Kommuniziert oft nicht situationsgerecht.</t>
  </si>
  <si>
    <t>Hat grosse Schwierigkeiten, sich klar und verständlich auszudrücken.</t>
  </si>
  <si>
    <t>Gibt im Umgang mit Kunden in der Regel zu keinen Beanstandungen und Klagen Anlass.</t>
  </si>
  <si>
    <t>Zeigt in der Regel eine gute Kundenorientierung. Greift Anliegen von Kunden auf und sucht Lösungen.</t>
  </si>
  <si>
    <t>Gibt im Umgang mit Kunden oft zu Beanstandungen Anlass.</t>
  </si>
  <si>
    <t>Der Umgang mit Kunden entspricht nicht den Vorgaben des Betriebes.</t>
  </si>
  <si>
    <t>Nimmt Kundenanliegen nicht auf und zeigt zuwenig Hilfsbereitschaft.</t>
  </si>
  <si>
    <t>Ist selbstständig und handelt eigeninitiativ.</t>
  </si>
  <si>
    <t>Ist mehrheitlich selbstständig und handelt in der Regel eigeninitiativ.</t>
  </si>
  <si>
    <t>Bringt sich meistens gut ein und handelt mehrheitlich selbstständig.</t>
  </si>
  <si>
    <t>Ist wenig selbstständig und handelt wenig eigeninitiativ.</t>
  </si>
  <si>
    <t>Ist unselbstständig und hat wenig Eigeninitiative.</t>
  </si>
  <si>
    <t>Bringt sich sehr wenig ein. Die Selbstständigkeit ist ungenügend und muss noch entwickelt werden.</t>
  </si>
  <si>
    <t>Ist pünktlich und zuverlässig. Termine werden eingehalten.</t>
  </si>
  <si>
    <t>Ist in der Regel zuverlässig und belastbar.</t>
  </si>
  <si>
    <t>Pünktlichkeit und Zuverlässigkeit entsprechen mehrheitlich den Anforderungen des Betriebes. Termine werden in der Regel eingehalten.</t>
  </si>
  <si>
    <t>Ist zu oft unzuverlässig und wenig belastbar.</t>
  </si>
  <si>
    <t>Hat Mühe mit der Pünktlichkeit. Die Zuverlässigkeit ist zuwenig ausgeprägt. Termine werden zu oft vergessen.</t>
  </si>
  <si>
    <t>Ist unzuverlässig und sehr wenig belastbar.</t>
  </si>
  <si>
    <t>Hat grosse Mühe mit der Pünktlichkeit und der Termineinhaltung. Zuverlässigkeit ungenügend.</t>
  </si>
  <si>
    <t>Ist gepflegt. Tritt freundlich auf und verfügt über gute Umgangsformen.</t>
  </si>
  <si>
    <t>Hat in der Regel angenehme Umgangsformen.</t>
  </si>
  <si>
    <t>Ist in der Regel gepflegt. Tritt meistens freundlich auf und zeigt mehrheitlich gute Umgangsformen.</t>
  </si>
  <si>
    <t>Ist zu oft ungepflegt. Umgangsformen und Auftreten sind oft nicht situationsgerecht.</t>
  </si>
  <si>
    <t>Ist motiviert. Lernbereitschaft ist vorhanden.</t>
  </si>
  <si>
    <t>Zeigt sich motiviert, hat eine positive Einstellung zu Beruf und Firma.</t>
  </si>
  <si>
    <t>Ist meistens motiviert. Lernbereitschaft ist in der Regel vorhanden.</t>
  </si>
  <si>
    <t>Zeigt sich in der Regel motiviert. Einstellung zu Beruf und Firma stimmen.</t>
  </si>
  <si>
    <t>Ist oft unmotiviert. Lernbereitschaft lässt zu wünschen übrig.</t>
  </si>
  <si>
    <t>Motivation ist schwankend. Einstellung zu Beruf und Firma geben teilweise Anlass zur Beanstandung.</t>
  </si>
  <si>
    <t>Ist sehr oft unmotiviert. Lernbereitschaft ungenügend.</t>
  </si>
  <si>
    <t>Lerndokumentation ist sachlich gut erstellt und umfasst die wesentlichsten Punkte.</t>
  </si>
  <si>
    <t>Lerndokumentation entspricht den Anforderungen an ein Nachschlagewerk.</t>
  </si>
  <si>
    <t>Lerndokumentation ist sachlich mehrheitlich gut erstellt. Die allerwesentlichsten Punkte sind vorhanden.</t>
  </si>
  <si>
    <t>Lerndokumentation entspricht mehrheitlich den Anforderungen an ein Nachschlagewerk.</t>
  </si>
  <si>
    <t>Lerndokumentation teilweise unvollständig und sachlich nicht immer fundiert.</t>
  </si>
  <si>
    <t>Lerndokumentation enthält Lücken und ist in vielen Punkten nicht korrekt abgefasst.</t>
  </si>
  <si>
    <t>Lerndokumentation ist unvollständig und sachlich wenig nachvollziehbar.</t>
  </si>
  <si>
    <t>Lerndokumentation unvollständig. Sachliche Fehler sind häufig.</t>
  </si>
  <si>
    <t>Lerndokumentation ist weitgehend sauber und übersichtlich geführt.</t>
  </si>
  <si>
    <t>Fachkompetenz mit Lücken. Braucht Förderung.</t>
  </si>
  <si>
    <t>Hat grosse Schwierigkeiten, methodisch vorzugehen.</t>
  </si>
  <si>
    <t>Versteht Prozesse und handelt mehrheitlich dem entsprechend. Bringt vereinzelt Ideen mit ein.</t>
  </si>
  <si>
    <t>Hat grosse Mühe, die Arbeitsabläufe zu verstehen. Bringt sehr wenig eigene Beiträge ein.</t>
  </si>
  <si>
    <t>Arbeitet zielorientiert und kann sein/ihr Lernen selbstständig gestalten.</t>
  </si>
  <si>
    <t>Lerndokumentation ist im Wesentlichen gut geordnet, grösstenteils logisch nachvollziehbar und oft ansprechend gestaltet.</t>
  </si>
  <si>
    <t>Lerndokumentation ist unstrukturiert, grösstenteils nicht logisch nachvollziehbar und oft uninspiriert gestaltet.</t>
  </si>
  <si>
    <t>Lerndokumentation ist unsauber und unübersichtlich gestaltet.</t>
  </si>
  <si>
    <t>© ASFL/SVBL  Quelle: © 2013 SDBB, Bern  - Anpassungen OdA ASFL SVBL 2017   www.lv.berufsbildung.ch</t>
  </si>
  <si>
    <t>© ASFL/SVBL  Quelle: © 2013 SDBB, Bern  - Anpassungen OdA ASFL SVBL 2017   
www.lv.berufsbildung.ch</t>
  </si>
  <si>
    <t xml:space="preserve">A = Anforderungen erfüllt
B = Anforderungen mehrheitlich erfüllt. 
C = Anforderungen mehrheitlich nicht erfüllt, Fördermassnahmen nötig. 
D = Anforderungen nicht erfüllt, besondere Fördermassnahmen nötig. </t>
  </si>
  <si>
    <t>4. Semester</t>
  </si>
  <si>
    <t>5. Semester</t>
  </si>
  <si>
    <t>Semester 4</t>
  </si>
  <si>
    <t>Semester 5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</si>
</sst>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0.0"/>
    <numFmt numFmtId="185" formatCode="[$-807]dddd\,\ d\.\ mmmm\ yyyy"/>
    <numFmt numFmtId="186" formatCode="[$-F800]dddd\,\ mmmm\ dd\,\ yyyy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23"/>
      <name val="Arial"/>
      <family val="2"/>
    </font>
    <font>
      <b/>
      <sz val="11"/>
      <color indexed="23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color indexed="23"/>
      <name val="Arial"/>
      <family val="2"/>
    </font>
    <font>
      <sz val="9"/>
      <color indexed="55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149990007281303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7" fillId="33" borderId="11" xfId="54" applyFont="1" applyFill="1" applyBorder="1" applyAlignment="1" applyProtection="1">
      <alignment horizontal="center"/>
      <protection hidden="1"/>
    </xf>
    <xf numFmtId="0" fontId="7" fillId="0" borderId="12" xfId="54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2" fontId="11" fillId="0" borderId="14" xfId="0" applyNumberFormat="1" applyFont="1" applyFill="1" applyBorder="1" applyAlignment="1">
      <alignment horizontal="center" vertical="center"/>
    </xf>
    <xf numFmtId="0" fontId="7" fillId="0" borderId="15" xfId="53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vertical="center" wrapText="1"/>
      <protection/>
    </xf>
    <xf numFmtId="0" fontId="7" fillId="0" borderId="16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vertical="center" wrapText="1"/>
      <protection/>
    </xf>
    <xf numFmtId="0" fontId="9" fillId="0" borderId="17" xfId="53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1" fillId="0" borderId="26" xfId="0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184" fontId="12" fillId="34" borderId="14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4" fillId="0" borderId="25" xfId="0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vertical="center"/>
    </xf>
    <xf numFmtId="184" fontId="13" fillId="0" borderId="26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75" fontId="0" fillId="0" borderId="32" xfId="61" applyFont="1" applyBorder="1" applyAlignment="1">
      <alignment/>
    </xf>
    <xf numFmtId="0" fontId="6" fillId="35" borderId="34" xfId="0" applyFont="1" applyFill="1" applyBorder="1" applyAlignment="1">
      <alignment horizontal="center" vertical="center" wrapText="1"/>
    </xf>
    <xf numFmtId="0" fontId="0" fillId="36" borderId="35" xfId="0" applyFill="1" applyBorder="1" applyAlignment="1">
      <alignment vertical="center"/>
    </xf>
    <xf numFmtId="0" fontId="0" fillId="36" borderId="36" xfId="0" applyFill="1" applyBorder="1" applyAlignment="1">
      <alignment vertical="center"/>
    </xf>
    <xf numFmtId="0" fontId="0" fillId="36" borderId="36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4" fillId="33" borderId="11" xfId="54" applyFont="1" applyFill="1" applyBorder="1" applyAlignment="1" applyProtection="1">
      <alignment horizontal="center"/>
      <protection hidden="1"/>
    </xf>
    <xf numFmtId="0" fontId="21" fillId="37" borderId="12" xfId="54" applyFont="1" applyFill="1" applyBorder="1" applyAlignment="1" applyProtection="1">
      <alignment vertical="center"/>
      <protection hidden="1"/>
    </xf>
    <xf numFmtId="0" fontId="21" fillId="0" borderId="12" xfId="54" applyFont="1" applyFill="1" applyBorder="1" applyAlignment="1" applyProtection="1">
      <alignment vertical="center"/>
      <protection hidden="1"/>
    </xf>
    <xf numFmtId="0" fontId="4" fillId="0" borderId="22" xfId="0" applyFont="1" applyBorder="1" applyAlignment="1">
      <alignment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 textRotation="90"/>
    </xf>
    <xf numFmtId="0" fontId="4" fillId="0" borderId="39" xfId="0" applyFont="1" applyBorder="1" applyAlignment="1">
      <alignment horizontal="center" vertical="center" textRotation="90"/>
    </xf>
    <xf numFmtId="0" fontId="18" fillId="0" borderId="40" xfId="0" applyFont="1" applyBorder="1" applyAlignment="1">
      <alignment horizontal="center" vertical="center" textRotation="90"/>
    </xf>
    <xf numFmtId="0" fontId="18" fillId="0" borderId="35" xfId="0" applyFont="1" applyBorder="1" applyAlignment="1">
      <alignment horizontal="center" vertical="center" textRotation="90"/>
    </xf>
    <xf numFmtId="0" fontId="18" fillId="0" borderId="39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 textRotation="90"/>
    </xf>
    <xf numFmtId="0" fontId="17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75" fontId="4" fillId="0" borderId="47" xfId="61" applyFont="1" applyBorder="1" applyAlignment="1">
      <alignment horizontal="left" wrapText="1"/>
    </xf>
    <xf numFmtId="175" fontId="4" fillId="0" borderId="48" xfId="61" applyFont="1" applyBorder="1" applyAlignment="1">
      <alignment horizontal="left" wrapText="1"/>
    </xf>
    <xf numFmtId="175" fontId="4" fillId="0" borderId="49" xfId="61" applyFont="1" applyBorder="1" applyAlignment="1">
      <alignment horizontal="left" wrapText="1"/>
    </xf>
    <xf numFmtId="0" fontId="16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4" fillId="34" borderId="40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0" fillId="35" borderId="14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5" fillId="35" borderId="41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left" vertical="center"/>
    </xf>
    <xf numFmtId="0" fontId="4" fillId="35" borderId="42" xfId="0" applyFont="1" applyFill="1" applyBorder="1" applyAlignment="1">
      <alignment horizontal="left" vertical="center"/>
    </xf>
    <xf numFmtId="0" fontId="4" fillId="35" borderId="43" xfId="0" applyFont="1" applyFill="1" applyBorder="1" applyAlignment="1">
      <alignment horizontal="left" vertical="center"/>
    </xf>
    <xf numFmtId="186" fontId="19" fillId="35" borderId="13" xfId="0" applyNumberFormat="1" applyFont="1" applyFill="1" applyBorder="1" applyAlignment="1" applyProtection="1">
      <alignment horizontal="center" vertical="center"/>
      <protection locked="0"/>
    </xf>
    <xf numFmtId="186" fontId="19" fillId="35" borderId="16" xfId="0" applyNumberFormat="1" applyFont="1" applyFill="1" applyBorder="1" applyAlignment="1" applyProtection="1">
      <alignment horizontal="center" vertical="center"/>
      <protection locked="0"/>
    </xf>
    <xf numFmtId="0" fontId="4" fillId="35" borderId="53" xfId="0" applyNumberFormat="1" applyFont="1" applyFill="1" applyBorder="1" applyAlignment="1">
      <alignment horizontal="left" vertical="center" wrapText="1"/>
    </xf>
    <xf numFmtId="0" fontId="4" fillId="35" borderId="54" xfId="0" applyNumberFormat="1" applyFont="1" applyFill="1" applyBorder="1" applyAlignment="1">
      <alignment horizontal="left" vertical="center" wrapText="1"/>
    </xf>
    <xf numFmtId="0" fontId="4" fillId="35" borderId="51" xfId="0" applyNumberFormat="1" applyFont="1" applyFill="1" applyBorder="1" applyAlignment="1">
      <alignment horizontal="left"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Standard_Tabelle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58"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b/>
        <i val="0"/>
        <color indexed="55"/>
      </font>
    </dxf>
    <dxf>
      <font>
        <color indexed="22"/>
      </font>
      <fill>
        <patternFill>
          <bgColor indexed="22"/>
        </patternFill>
      </fill>
    </dxf>
    <dxf>
      <font>
        <b/>
        <i val="0"/>
        <color indexed="8"/>
      </font>
      <fill>
        <patternFill>
          <bgColor indexed="52"/>
        </patternFill>
      </fill>
    </dxf>
    <dxf>
      <font>
        <b/>
        <i val="0"/>
        <color indexed="8"/>
      </font>
      <fill>
        <patternFill>
          <bgColor indexed="11"/>
        </patternFill>
      </fill>
    </dxf>
    <dxf>
      <font>
        <color indexed="22"/>
      </font>
      <fill>
        <patternFill>
          <bgColor indexed="22"/>
        </patternFill>
      </fill>
    </dxf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odaorg.svbl.ch/" TargetMode="External" /><Relationship Id="rId3" Type="http://schemas.openxmlformats.org/officeDocument/2006/relationships/hyperlink" Target="https://odaorg.svbl.ch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odaorg.svbl.ch/" TargetMode="External" /><Relationship Id="rId3" Type="http://schemas.openxmlformats.org/officeDocument/2006/relationships/hyperlink" Target="https://odaorg.svbl.ch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odaorg.svbl.ch/" TargetMode="External" /><Relationship Id="rId3" Type="http://schemas.openxmlformats.org/officeDocument/2006/relationships/hyperlink" Target="https://odaorg.svbl.ch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odaorg.svbl.ch/" TargetMode="External" /><Relationship Id="rId3" Type="http://schemas.openxmlformats.org/officeDocument/2006/relationships/hyperlink" Target="https://odaorg.svbl.ch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odaorg.svbl.ch/" TargetMode="External" /><Relationship Id="rId3" Type="http://schemas.openxmlformats.org/officeDocument/2006/relationships/hyperlink" Target="https://odaorg.svbl.ch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1</xdr:col>
      <xdr:colOff>647700</xdr:colOff>
      <xdr:row>0</xdr:row>
      <xdr:rowOff>752475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743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133350</xdr:rowOff>
    </xdr:from>
    <xdr:to>
      <xdr:col>8</xdr:col>
      <xdr:colOff>361950</xdr:colOff>
      <xdr:row>1</xdr:row>
      <xdr:rowOff>171450</xdr:rowOff>
    </xdr:to>
    <xdr:pic>
      <xdr:nvPicPr>
        <xdr:cNvPr id="1" name="Picture 5" descr="uebermittlu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33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133350</xdr:rowOff>
    </xdr:from>
    <xdr:to>
      <xdr:col>8</xdr:col>
      <xdr:colOff>361950</xdr:colOff>
      <xdr:row>1</xdr:row>
      <xdr:rowOff>171450</xdr:rowOff>
    </xdr:to>
    <xdr:pic>
      <xdr:nvPicPr>
        <xdr:cNvPr id="1" name="Picture 1" descr="uebermittlu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33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133350</xdr:rowOff>
    </xdr:from>
    <xdr:to>
      <xdr:col>8</xdr:col>
      <xdr:colOff>361950</xdr:colOff>
      <xdr:row>1</xdr:row>
      <xdr:rowOff>171450</xdr:rowOff>
    </xdr:to>
    <xdr:pic>
      <xdr:nvPicPr>
        <xdr:cNvPr id="1" name="Picture 1" descr="uebermittlu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33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133350</xdr:rowOff>
    </xdr:from>
    <xdr:to>
      <xdr:col>8</xdr:col>
      <xdr:colOff>361950</xdr:colOff>
      <xdr:row>1</xdr:row>
      <xdr:rowOff>171450</xdr:rowOff>
    </xdr:to>
    <xdr:pic>
      <xdr:nvPicPr>
        <xdr:cNvPr id="1" name="Picture 1" descr="uebermittlu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33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133350</xdr:rowOff>
    </xdr:from>
    <xdr:to>
      <xdr:col>8</xdr:col>
      <xdr:colOff>361950</xdr:colOff>
      <xdr:row>1</xdr:row>
      <xdr:rowOff>171450</xdr:rowOff>
    </xdr:to>
    <xdr:pic>
      <xdr:nvPicPr>
        <xdr:cNvPr id="1" name="Picture 1" descr="uebermittlu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33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400" workbookViewId="0" topLeftCell="A1">
      <selection activeCell="B2" sqref="B2:C2"/>
    </sheetView>
  </sheetViews>
  <sheetFormatPr defaultColWidth="11.421875" defaultRowHeight="12.75"/>
  <cols>
    <col min="1" max="1" width="33.00390625" style="0" customWidth="1"/>
    <col min="2" max="2" width="13.28125" style="0" customWidth="1"/>
    <col min="3" max="3" width="33.57421875" style="0" customWidth="1"/>
    <col min="4" max="4" width="12.28125" style="0" hidden="1" customWidth="1"/>
    <col min="5" max="5" width="12.28125" style="0" customWidth="1"/>
  </cols>
  <sheetData>
    <row r="1" spans="1:4" ht="68.25" customHeight="1" thickBot="1">
      <c r="A1" s="19"/>
      <c r="B1" s="20"/>
      <c r="C1" s="49" t="s">
        <v>27</v>
      </c>
      <c r="D1" s="39"/>
    </row>
    <row r="2" spans="1:4" ht="39.75" customHeight="1">
      <c r="A2" s="21" t="s">
        <v>28</v>
      </c>
      <c r="B2" s="61" t="s">
        <v>37</v>
      </c>
      <c r="C2" s="62"/>
      <c r="D2" s="22"/>
    </row>
    <row r="3" spans="1:5" ht="39.75" customHeight="1">
      <c r="A3" s="23" t="s">
        <v>29</v>
      </c>
      <c r="B3" s="63" t="s">
        <v>38</v>
      </c>
      <c r="C3" s="64"/>
      <c r="D3" s="22"/>
      <c r="E3" s="18"/>
    </row>
    <row r="4" spans="1:5" ht="39.75" customHeight="1">
      <c r="A4" s="38" t="s">
        <v>74</v>
      </c>
      <c r="B4" s="65" t="s">
        <v>39</v>
      </c>
      <c r="C4" s="66"/>
      <c r="D4" s="22"/>
      <c r="E4" s="18"/>
    </row>
    <row r="5" spans="1:5" ht="15.75" customHeight="1">
      <c r="A5" s="24" t="s">
        <v>30</v>
      </c>
      <c r="B5" s="17" t="s">
        <v>31</v>
      </c>
      <c r="C5" s="41" t="s">
        <v>73</v>
      </c>
      <c r="D5" s="40"/>
      <c r="E5" s="18"/>
    </row>
    <row r="6" spans="1:5" ht="60" customHeight="1">
      <c r="A6" s="23" t="s">
        <v>32</v>
      </c>
      <c r="B6" s="42">
        <f>IF('SEMESTER 1'!$I$24&gt;1,'SEMESTER 1'!$I$24,0)</f>
        <v>0</v>
      </c>
      <c r="C6" s="43" t="str">
        <f>'SEMESTER 1'!H1</f>
        <v>Datum eingeben</v>
      </c>
      <c r="D6" s="22">
        <f>IF(B6&gt;0,1,0)</f>
        <v>0</v>
      </c>
      <c r="E6" s="18"/>
    </row>
    <row r="7" spans="1:5" ht="60" customHeight="1">
      <c r="A7" s="23" t="s">
        <v>33</v>
      </c>
      <c r="B7" s="42">
        <f>IF('SEMESTER 2'!$I$24&gt;1,'SEMESTER 2'!$I$24,0)</f>
        <v>0</v>
      </c>
      <c r="C7" s="43" t="str">
        <f>'SEMESTER 2'!$H$1</f>
        <v>Datum eingeben</v>
      </c>
      <c r="D7" s="22">
        <f>IF(B7&gt;0,1,0)</f>
        <v>0</v>
      </c>
      <c r="E7" s="18"/>
    </row>
    <row r="8" spans="1:5" ht="60" customHeight="1">
      <c r="A8" s="23" t="s">
        <v>34</v>
      </c>
      <c r="B8" s="42">
        <f>IF('SEMESTER 3'!$I$24&gt;1,'SEMESTER 3'!$I$24,0)</f>
        <v>0</v>
      </c>
      <c r="C8" s="43" t="str">
        <f>'SEMESTER 3'!$H$1</f>
        <v>Datum eingeben</v>
      </c>
      <c r="D8" s="22">
        <f>IF(B8&gt;0,1,0)</f>
        <v>0</v>
      </c>
      <c r="E8" s="18"/>
    </row>
    <row r="9" spans="1:5" ht="60" customHeight="1">
      <c r="A9" s="60" t="s">
        <v>205</v>
      </c>
      <c r="B9" s="42">
        <f>IF('SEMESTER 4'!$I$24&gt;1,'SEMESTER 4'!$I$24,0)</f>
        <v>0</v>
      </c>
      <c r="C9" s="43" t="str">
        <f>'SEMESTER 4'!$H$1</f>
        <v>Datum eingeben</v>
      </c>
      <c r="D9" s="22">
        <f>IF(B9&gt;0,1,0)</f>
        <v>0</v>
      </c>
      <c r="E9" s="18"/>
    </row>
    <row r="10" spans="1:5" ht="60" customHeight="1">
      <c r="A10" s="60" t="s">
        <v>206</v>
      </c>
      <c r="B10" s="42">
        <f>IF('SEMESTER 5'!$I$24&gt;1,'SEMESTER 5'!$I$24,0)</f>
        <v>0</v>
      </c>
      <c r="C10" s="43" t="str">
        <f>'SEMESTER 5'!$H$1</f>
        <v>Datum eingeben</v>
      </c>
      <c r="D10" s="22">
        <f>IF(B10&gt;0,1,0)</f>
        <v>0</v>
      </c>
      <c r="E10" s="18"/>
    </row>
    <row r="11" spans="1:5" ht="39" customHeight="1" thickBot="1">
      <c r="A11" s="44" t="s">
        <v>35</v>
      </c>
      <c r="B11" s="46">
        <f>IF(SUM(D6:D10)=0,0,SUM(B6:B10)/SUM(D6:D10))</f>
        <v>0</v>
      </c>
      <c r="C11" s="45">
        <f>INT((B11*2)+0.5)/2</f>
        <v>0</v>
      </c>
      <c r="D11" s="25"/>
      <c r="E11" s="18"/>
    </row>
    <row r="12" spans="1:3" ht="73.5" customHeight="1">
      <c r="A12" s="67"/>
      <c r="B12" s="68"/>
      <c r="C12" s="68"/>
    </row>
    <row r="13" spans="1:3" ht="27.75" customHeight="1">
      <c r="A13" s="69" t="s">
        <v>201</v>
      </c>
      <c r="B13" s="70"/>
      <c r="C13" s="70"/>
    </row>
  </sheetData>
  <sheetProtection password="F79D" sheet="1" selectLockedCells="1"/>
  <mergeCells count="5">
    <mergeCell ref="B2:C2"/>
    <mergeCell ref="B3:C3"/>
    <mergeCell ref="B4:C4"/>
    <mergeCell ref="A12:C12"/>
    <mergeCell ref="A13:C13"/>
  </mergeCells>
  <conditionalFormatting sqref="C11">
    <cfRule type="cellIs" priority="5" dxfId="0" operator="equal" stopIfTrue="1">
      <formula>0</formula>
    </cfRule>
    <cfRule type="cellIs" priority="6" dxfId="54" operator="between" stopIfTrue="1">
      <formula>4</formula>
      <formula>6</formula>
    </cfRule>
    <cfRule type="cellIs" priority="7" dxfId="53" operator="between" stopIfTrue="1">
      <formula>1</formula>
      <formula>4</formula>
    </cfRule>
  </conditionalFormatting>
  <conditionalFormatting sqref="B11">
    <cfRule type="cellIs" priority="8" dxfId="0" operator="equal" stopIfTrue="1">
      <formula>0</formula>
    </cfRule>
    <cfRule type="cellIs" priority="9" dxfId="51" operator="greaterThan" stopIfTrue="1">
      <formula>0</formula>
    </cfRule>
  </conditionalFormatting>
  <conditionalFormatting sqref="B6:B8">
    <cfRule type="cellIs" priority="10" dxfId="0" operator="equal" stopIfTrue="1">
      <formula>0</formula>
    </cfRule>
  </conditionalFormatting>
  <conditionalFormatting sqref="C6:C8">
    <cfRule type="cellIs" priority="11" dxfId="0" operator="equal" stopIfTrue="1">
      <formula>"Datum eingeben"</formula>
    </cfRule>
  </conditionalFormatting>
  <conditionalFormatting sqref="B10">
    <cfRule type="cellIs" priority="3" dxfId="0" operator="equal" stopIfTrue="1">
      <formula>0</formula>
    </cfRule>
  </conditionalFormatting>
  <conditionalFormatting sqref="C10">
    <cfRule type="cellIs" priority="4" dxfId="0" operator="equal" stopIfTrue="1">
      <formula>"Datum eingeben"</formula>
    </cfRule>
  </conditionalFormatting>
  <conditionalFormatting sqref="B9">
    <cfRule type="cellIs" priority="1" dxfId="0" operator="equal" stopIfTrue="1">
      <formula>0</formula>
    </cfRule>
  </conditionalFormatting>
  <conditionalFormatting sqref="C9">
    <cfRule type="cellIs" priority="2" dxfId="0" operator="equal" stopIfTrue="1">
      <formula>"Datum eingeben"</formula>
    </cfRule>
  </conditionalFormatting>
  <printOptions horizontalCentered="1" verticalCentered="1"/>
  <pageMargins left="0.7874015748031497" right="0.6299212598425197" top="1.78" bottom="0.45" header="0.2362204724409449" footer="0.3"/>
  <pageSetup horizontalDpi="600" verticalDpi="600" orientation="portrait" paperSize="9" scale="110" r:id="rId3"/>
  <headerFooter alignWithMargins="0"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>
    <tabColor indexed="43"/>
  </sheetPr>
  <dimension ref="A1:K29"/>
  <sheetViews>
    <sheetView zoomScalePageLayoutView="400" workbookViewId="0" topLeftCell="A1">
      <pane xSplit="1" ySplit="3" topLeftCell="B8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1" sqref="H1:H2"/>
    </sheetView>
  </sheetViews>
  <sheetFormatPr defaultColWidth="11.421875" defaultRowHeight="12.75"/>
  <cols>
    <col min="1" max="2" width="5.28125" style="0" customWidth="1"/>
    <col min="3" max="3" width="27.28125" style="0" customWidth="1"/>
    <col min="4" max="4" width="3.140625" style="0" customWidth="1"/>
    <col min="5" max="5" width="3.00390625" style="0" customWidth="1"/>
    <col min="6" max="6" width="2.8515625" style="0" customWidth="1"/>
    <col min="7" max="7" width="3.140625" style="0" customWidth="1"/>
    <col min="8" max="8" width="33.7109375" style="0" customWidth="1"/>
    <col min="9" max="9" width="6.7109375" style="0" customWidth="1"/>
  </cols>
  <sheetData>
    <row r="1" spans="1:9" ht="19.5" customHeight="1">
      <c r="A1" s="95" t="s">
        <v>91</v>
      </c>
      <c r="B1" s="96"/>
      <c r="C1" s="99" t="str">
        <f>ÜBERSICHT!B2</f>
        <v>Mustermann Thomas</v>
      </c>
      <c r="D1" s="100"/>
      <c r="E1" s="100"/>
      <c r="F1" s="100"/>
      <c r="G1" s="101"/>
      <c r="H1" s="102" t="s">
        <v>36</v>
      </c>
      <c r="I1" s="93"/>
    </row>
    <row r="2" spans="1:9" ht="18" customHeight="1">
      <c r="A2" s="97"/>
      <c r="B2" s="98"/>
      <c r="C2" s="104" t="str">
        <f>ÜBERSICHT!B3</f>
        <v>Europalogistik AG</v>
      </c>
      <c r="D2" s="105"/>
      <c r="E2" s="105"/>
      <c r="F2" s="105"/>
      <c r="G2" s="106"/>
      <c r="H2" s="103"/>
      <c r="I2" s="94"/>
    </row>
    <row r="3" spans="1:9" ht="25.5" customHeight="1" thickBot="1">
      <c r="A3" s="50"/>
      <c r="B3" s="51" t="s">
        <v>0</v>
      </c>
      <c r="C3" s="51" t="s">
        <v>7</v>
      </c>
      <c r="D3" s="52" t="s">
        <v>1</v>
      </c>
      <c r="E3" s="52" t="s">
        <v>2</v>
      </c>
      <c r="F3" s="52" t="s">
        <v>3</v>
      </c>
      <c r="G3" s="52" t="s">
        <v>4</v>
      </c>
      <c r="H3" s="53" t="s">
        <v>5</v>
      </c>
      <c r="I3" s="54" t="s">
        <v>6</v>
      </c>
    </row>
    <row r="4" spans="1:9" ht="54.75" customHeight="1" thickBot="1">
      <c r="A4" s="73" t="s">
        <v>8</v>
      </c>
      <c r="B4" s="14">
        <v>1.1</v>
      </c>
      <c r="C4" s="15" t="s">
        <v>72</v>
      </c>
      <c r="D4" s="26"/>
      <c r="E4" s="26"/>
      <c r="F4" s="26"/>
      <c r="G4" s="26"/>
      <c r="H4" s="30"/>
      <c r="I4" s="34" t="b">
        <f>IF(D4="x",3,IF(E4="x",2,IF(F4="x",1,IF(G4="x",0))))</f>
        <v>0</v>
      </c>
    </row>
    <row r="5" spans="1:9" ht="54.75" customHeight="1" thickBot="1">
      <c r="A5" s="74"/>
      <c r="B5" s="2">
        <v>1.2</v>
      </c>
      <c r="C5" s="3" t="s">
        <v>13</v>
      </c>
      <c r="D5" s="27"/>
      <c r="E5" s="27"/>
      <c r="F5" s="27"/>
      <c r="G5" s="27"/>
      <c r="H5" s="31"/>
      <c r="I5" s="34" t="b">
        <f aca="true" t="shared" si="0" ref="I5:I21">IF(D5="x",3,IF(E5="x",2,IF(F5="x",1,IF(G5="x",0))))</f>
        <v>0</v>
      </c>
    </row>
    <row r="6" spans="1:9" ht="54.75" customHeight="1" thickBot="1">
      <c r="A6" s="74"/>
      <c r="B6" s="2">
        <v>1.3</v>
      </c>
      <c r="C6" s="3" t="s">
        <v>78</v>
      </c>
      <c r="D6" s="27"/>
      <c r="E6" s="27"/>
      <c r="F6" s="27"/>
      <c r="G6" s="27"/>
      <c r="H6" s="31"/>
      <c r="I6" s="34" t="b">
        <f t="shared" si="0"/>
        <v>0</v>
      </c>
    </row>
    <row r="7" spans="1:9" ht="54.75" customHeight="1" thickBot="1">
      <c r="A7" s="75"/>
      <c r="B7" s="10">
        <v>1.4</v>
      </c>
      <c r="C7" s="11" t="s">
        <v>14</v>
      </c>
      <c r="D7" s="28"/>
      <c r="E7" s="28"/>
      <c r="F7" s="28"/>
      <c r="G7" s="28"/>
      <c r="H7" s="32"/>
      <c r="I7" s="34" t="b">
        <f t="shared" si="0"/>
        <v>0</v>
      </c>
    </row>
    <row r="8" spans="1:9" ht="54.75" customHeight="1" thickBot="1">
      <c r="A8" s="73" t="s">
        <v>9</v>
      </c>
      <c r="B8" s="14">
        <v>2.1</v>
      </c>
      <c r="C8" s="16" t="s">
        <v>79</v>
      </c>
      <c r="D8" s="26"/>
      <c r="E8" s="26"/>
      <c r="F8" s="26"/>
      <c r="G8" s="26"/>
      <c r="H8" s="30"/>
      <c r="I8" s="34" t="b">
        <f t="shared" si="0"/>
        <v>0</v>
      </c>
    </row>
    <row r="9" spans="1:9" ht="75" customHeight="1" thickBot="1">
      <c r="A9" s="74"/>
      <c r="B9" s="2">
        <v>2.2</v>
      </c>
      <c r="C9" s="3" t="s">
        <v>15</v>
      </c>
      <c r="D9" s="27"/>
      <c r="E9" s="27"/>
      <c r="F9" s="27"/>
      <c r="G9" s="27"/>
      <c r="H9" s="31"/>
      <c r="I9" s="34" t="b">
        <f t="shared" si="0"/>
        <v>0</v>
      </c>
    </row>
    <row r="10" spans="1:9" ht="71.25" customHeight="1" thickBot="1">
      <c r="A10" s="74"/>
      <c r="B10" s="2">
        <v>2.3</v>
      </c>
      <c r="C10" s="3" t="s">
        <v>16</v>
      </c>
      <c r="D10" s="27"/>
      <c r="E10" s="27"/>
      <c r="F10" s="27"/>
      <c r="G10" s="27"/>
      <c r="H10" s="31"/>
      <c r="I10" s="34" t="b">
        <f t="shared" si="0"/>
        <v>0</v>
      </c>
    </row>
    <row r="11" spans="1:9" ht="54.75" customHeight="1" thickBot="1">
      <c r="A11" s="75"/>
      <c r="B11" s="10">
        <v>2.4</v>
      </c>
      <c r="C11" s="11" t="s">
        <v>75</v>
      </c>
      <c r="D11" s="28"/>
      <c r="E11" s="28"/>
      <c r="F11" s="28"/>
      <c r="G11" s="28"/>
      <c r="H11" s="32"/>
      <c r="I11" s="34" t="b">
        <f t="shared" si="0"/>
        <v>0</v>
      </c>
    </row>
    <row r="12" spans="1:9" ht="52.5" customHeight="1" thickBot="1">
      <c r="A12" s="76" t="s">
        <v>10</v>
      </c>
      <c r="B12" s="14">
        <v>3.1</v>
      </c>
      <c r="C12" s="16" t="s">
        <v>80</v>
      </c>
      <c r="D12" s="26"/>
      <c r="E12" s="26">
        <v>0</v>
      </c>
      <c r="F12" s="26"/>
      <c r="G12" s="26"/>
      <c r="H12" s="30"/>
      <c r="I12" s="34" t="b">
        <f t="shared" si="0"/>
        <v>0</v>
      </c>
    </row>
    <row r="13" spans="1:9" ht="55.5" customHeight="1" thickBot="1">
      <c r="A13" s="71"/>
      <c r="B13" s="2">
        <v>3.2</v>
      </c>
      <c r="C13" s="3" t="s">
        <v>17</v>
      </c>
      <c r="D13" s="27"/>
      <c r="E13" s="27"/>
      <c r="F13" s="27"/>
      <c r="G13" s="27"/>
      <c r="H13" s="31"/>
      <c r="I13" s="34" t="b">
        <f t="shared" si="0"/>
        <v>0</v>
      </c>
    </row>
    <row r="14" spans="1:9" ht="54.75" customHeight="1" thickBot="1">
      <c r="A14" s="71"/>
      <c r="B14" s="2">
        <v>3.3</v>
      </c>
      <c r="C14" s="3" t="s">
        <v>18</v>
      </c>
      <c r="D14" s="27"/>
      <c r="E14" s="27"/>
      <c r="F14" s="27"/>
      <c r="G14" s="27"/>
      <c r="H14" s="31"/>
      <c r="I14" s="34" t="b">
        <f t="shared" si="0"/>
        <v>0</v>
      </c>
    </row>
    <row r="15" spans="1:9" ht="51.75" customHeight="1" thickBot="1">
      <c r="A15" s="72"/>
      <c r="B15" s="10">
        <v>3.4</v>
      </c>
      <c r="C15" s="11" t="s">
        <v>81</v>
      </c>
      <c r="D15" s="28"/>
      <c r="E15" s="28"/>
      <c r="F15" s="28"/>
      <c r="G15" s="28"/>
      <c r="H15" s="32"/>
      <c r="I15" s="34" t="b">
        <f t="shared" si="0"/>
        <v>0</v>
      </c>
    </row>
    <row r="16" spans="1:9" ht="60" customHeight="1" thickBot="1">
      <c r="A16" s="76" t="s">
        <v>11</v>
      </c>
      <c r="B16" s="14">
        <v>4.1</v>
      </c>
      <c r="C16" s="16" t="s">
        <v>19</v>
      </c>
      <c r="D16" s="26">
        <v>0</v>
      </c>
      <c r="E16" s="26"/>
      <c r="F16" s="26"/>
      <c r="G16" s="26"/>
      <c r="H16" s="30"/>
      <c r="I16" s="34" t="b">
        <f t="shared" si="0"/>
        <v>0</v>
      </c>
    </row>
    <row r="17" spans="1:9" ht="60" customHeight="1" thickBot="1">
      <c r="A17" s="71"/>
      <c r="B17" s="2">
        <v>4.2</v>
      </c>
      <c r="C17" s="3" t="s">
        <v>76</v>
      </c>
      <c r="D17" s="27">
        <v>0</v>
      </c>
      <c r="E17" s="27"/>
      <c r="F17" s="27"/>
      <c r="G17" s="27"/>
      <c r="H17" s="31"/>
      <c r="I17" s="34" t="b">
        <f t="shared" si="0"/>
        <v>0</v>
      </c>
    </row>
    <row r="18" spans="1:9" ht="60" customHeight="1" thickBot="1">
      <c r="A18" s="71"/>
      <c r="B18" s="2">
        <v>4.3</v>
      </c>
      <c r="C18" s="3" t="s">
        <v>82</v>
      </c>
      <c r="D18" s="27">
        <v>0</v>
      </c>
      <c r="E18" s="27"/>
      <c r="F18" s="27"/>
      <c r="G18" s="27"/>
      <c r="H18" s="31"/>
      <c r="I18" s="34" t="b">
        <f t="shared" si="0"/>
        <v>0</v>
      </c>
    </row>
    <row r="19" spans="1:11" ht="60" customHeight="1" thickBot="1">
      <c r="A19" s="72"/>
      <c r="B19" s="10">
        <v>4.4</v>
      </c>
      <c r="C19" s="11" t="s">
        <v>83</v>
      </c>
      <c r="D19" s="28"/>
      <c r="E19" s="28"/>
      <c r="F19" s="28"/>
      <c r="G19" s="28"/>
      <c r="H19" s="32"/>
      <c r="I19" s="34" t="b">
        <f t="shared" si="0"/>
        <v>0</v>
      </c>
      <c r="K19" s="47"/>
    </row>
    <row r="20" spans="1:9" ht="54.75" customHeight="1" thickBot="1">
      <c r="A20" s="71" t="s">
        <v>12</v>
      </c>
      <c r="B20" s="12">
        <v>5.1</v>
      </c>
      <c r="C20" s="13" t="s">
        <v>84</v>
      </c>
      <c r="D20" s="29"/>
      <c r="E20" s="29"/>
      <c r="F20" s="29"/>
      <c r="G20" s="29"/>
      <c r="H20" s="33"/>
      <c r="I20" s="34" t="b">
        <f t="shared" si="0"/>
        <v>0</v>
      </c>
    </row>
    <row r="21" spans="1:9" ht="54.75" customHeight="1" thickBot="1">
      <c r="A21" s="72"/>
      <c r="B21" s="10">
        <v>5.2</v>
      </c>
      <c r="C21" s="11" t="s">
        <v>85</v>
      </c>
      <c r="D21" s="28"/>
      <c r="E21" s="28"/>
      <c r="F21" s="28"/>
      <c r="G21" s="28"/>
      <c r="H21" s="32"/>
      <c r="I21" s="34" t="b">
        <f t="shared" si="0"/>
        <v>0</v>
      </c>
    </row>
    <row r="22" spans="1:9" ht="21.75" customHeight="1" thickBot="1">
      <c r="A22" s="77" t="s">
        <v>202</v>
      </c>
      <c r="B22" s="78"/>
      <c r="C22" s="78"/>
      <c r="D22" s="78"/>
      <c r="E22" s="78"/>
      <c r="F22" s="78"/>
      <c r="G22" s="79"/>
      <c r="H22" s="6" t="s">
        <v>25</v>
      </c>
      <c r="I22" s="7">
        <f>SUM(I4:I21)</f>
        <v>0</v>
      </c>
    </row>
    <row r="23" spans="1:9" ht="32.25" customHeight="1" thickBot="1">
      <c r="A23" s="80"/>
      <c r="B23" s="81"/>
      <c r="C23" s="81"/>
      <c r="D23" s="81"/>
      <c r="E23" s="81"/>
      <c r="F23" s="81"/>
      <c r="G23" s="82"/>
      <c r="H23" s="8" t="s">
        <v>26</v>
      </c>
      <c r="I23" s="9">
        <f>ROUND(((I22*5)/54)+1,2)</f>
        <v>1</v>
      </c>
    </row>
    <row r="24" spans="1:9" ht="31.5" customHeight="1">
      <c r="A24" s="91" t="s">
        <v>77</v>
      </c>
      <c r="B24" s="92"/>
      <c r="C24" s="92"/>
      <c r="D24" s="92"/>
      <c r="E24" s="92"/>
      <c r="F24" s="92"/>
      <c r="G24" s="92"/>
      <c r="H24" s="92"/>
      <c r="I24" s="37">
        <f>INT((I23*2)+0.5)/2</f>
        <v>1</v>
      </c>
    </row>
    <row r="25" spans="1:9" ht="33.75" customHeight="1">
      <c r="A25" s="85" t="s">
        <v>86</v>
      </c>
      <c r="B25" s="86"/>
      <c r="C25" s="86"/>
      <c r="D25" s="86"/>
      <c r="E25" s="86"/>
      <c r="F25" s="86"/>
      <c r="G25" s="86"/>
      <c r="H25" s="87"/>
      <c r="I25" s="48"/>
    </row>
    <row r="26" spans="1:9" ht="59.25" customHeight="1" thickBot="1">
      <c r="A26" s="88"/>
      <c r="B26" s="89"/>
      <c r="C26" s="89"/>
      <c r="D26" s="89"/>
      <c r="E26" s="89"/>
      <c r="F26" s="89"/>
      <c r="G26" s="89"/>
      <c r="H26" s="89"/>
      <c r="I26" s="90"/>
    </row>
    <row r="27" spans="1:9" ht="18" customHeight="1">
      <c r="A27" s="83" t="s">
        <v>200</v>
      </c>
      <c r="B27" s="84"/>
      <c r="C27" s="84"/>
      <c r="D27" s="84"/>
      <c r="E27" s="84"/>
      <c r="F27" s="84"/>
      <c r="G27" s="84"/>
      <c r="H27" s="84"/>
      <c r="I27" s="84"/>
    </row>
    <row r="29" spans="8:9" ht="12.75">
      <c r="H29" s="1"/>
      <c r="I29" s="1"/>
    </row>
  </sheetData>
  <sheetProtection password="F79D" sheet="1" selectLockedCells="1"/>
  <mergeCells count="15">
    <mergeCell ref="I1:I2"/>
    <mergeCell ref="A1:B2"/>
    <mergeCell ref="C1:G1"/>
    <mergeCell ref="H1:H2"/>
    <mergeCell ref="C2:G2"/>
    <mergeCell ref="A4:A7"/>
    <mergeCell ref="A20:A21"/>
    <mergeCell ref="A8:A11"/>
    <mergeCell ref="A12:A15"/>
    <mergeCell ref="A16:A19"/>
    <mergeCell ref="A22:G23"/>
    <mergeCell ref="A27:I27"/>
    <mergeCell ref="A25:H25"/>
    <mergeCell ref="A26:I26"/>
    <mergeCell ref="A24:H24"/>
  </mergeCells>
  <conditionalFormatting sqref="F4:F21">
    <cfRule type="cellIs" priority="1" dxfId="56" operator="equal" stopIfTrue="1">
      <formula>"x"</formula>
    </cfRule>
  </conditionalFormatting>
  <conditionalFormatting sqref="G4:G21">
    <cfRule type="cellIs" priority="2" dxfId="57" operator="equal" stopIfTrue="1">
      <formula>"x"</formula>
    </cfRule>
  </conditionalFormatting>
  <conditionalFormatting sqref="D4:D21">
    <cfRule type="cellIs" priority="3" dxfId="6" operator="equal" stopIfTrue="1">
      <formula>"x"</formula>
    </cfRule>
    <cfRule type="cellIs" priority="4" dxfId="5" operator="equal" stopIfTrue="1">
      <formula>0</formula>
    </cfRule>
  </conditionalFormatting>
  <conditionalFormatting sqref="E4:E21">
    <cfRule type="cellIs" priority="5" dxfId="4" operator="equal" stopIfTrue="1">
      <formula>"x"</formula>
    </cfRule>
    <cfRule type="cellIs" priority="6" dxfId="3" operator="equal" stopIfTrue="1">
      <formula>0</formula>
    </cfRule>
  </conditionalFormatting>
  <conditionalFormatting sqref="I4:I21">
    <cfRule type="cellIs" priority="7" dxfId="0" operator="equal" stopIfTrue="1">
      <formula>FALSE</formula>
    </cfRule>
  </conditionalFormatting>
  <conditionalFormatting sqref="I22">
    <cfRule type="cellIs" priority="8" dxfId="0" operator="equal" stopIfTrue="1">
      <formula>0</formula>
    </cfRule>
  </conditionalFormatting>
  <conditionalFormatting sqref="I23:I24">
    <cfRule type="cellIs" priority="9" dxfId="0" operator="equal" stopIfTrue="1">
      <formula>1</formula>
    </cfRule>
  </conditionalFormatting>
  <dataValidations count="21">
    <dataValidation operator="greaterThan" allowBlank="1" showInputMessage="1" showErrorMessage="1" sqref="H1"/>
    <dataValidation type="list" showInputMessage="1" showErrorMessage="1" sqref="L10">
      <formula1>"X,"</formula1>
    </dataValidation>
    <dataValidation type="list" allowBlank="1" showInputMessage="1" showErrorMessage="1" sqref="D4:G21">
      <formula1>"X"</formula1>
    </dataValidation>
    <dataValidation type="list" allowBlank="1" showInputMessage="1" sqref="H4">
      <formula1>VORGABE1</formula1>
    </dataValidation>
    <dataValidation errorStyle="information" type="list" allowBlank="1" showInputMessage="1" sqref="H5">
      <formula1>VORGABE2</formula1>
    </dataValidation>
    <dataValidation type="list" allowBlank="1" showInputMessage="1" sqref="H15">
      <formula1>VORGABE12</formula1>
    </dataValidation>
    <dataValidation type="list" allowBlank="1" showInputMessage="1" sqref="H6">
      <formula1>VORGABE3</formula1>
    </dataValidation>
    <dataValidation type="list" allowBlank="1" showInputMessage="1" sqref="H7">
      <formula1>VORGABE4</formula1>
    </dataValidation>
    <dataValidation type="list" allowBlank="1" showInputMessage="1" sqref="H8">
      <formula1>VORGABE5</formula1>
    </dataValidation>
    <dataValidation type="list" allowBlank="1" showInputMessage="1" sqref="H9">
      <formula1>VORGABE6</formula1>
    </dataValidation>
    <dataValidation type="list" allowBlank="1" showInputMessage="1" sqref="H10">
      <formula1>VORGABE7</formula1>
    </dataValidation>
    <dataValidation type="list" allowBlank="1" showInputMessage="1" sqref="H11">
      <formula1>VORGABE8</formula1>
    </dataValidation>
    <dataValidation type="list" allowBlank="1" showInputMessage="1" sqref="H12">
      <formula1>VORGABE9</formula1>
    </dataValidation>
    <dataValidation type="list" allowBlank="1" showInputMessage="1" sqref="H13">
      <formula1>VORGABE10</formula1>
    </dataValidation>
    <dataValidation type="list" allowBlank="1" showInputMessage="1" sqref="H14">
      <formula1>VORGABE11</formula1>
    </dataValidation>
    <dataValidation type="list" allowBlank="1" showInputMessage="1" sqref="H16">
      <formula1>VORGABE13</formula1>
    </dataValidation>
    <dataValidation type="list" allowBlank="1" showInputMessage="1" sqref="H17">
      <formula1>VORGABE14</formula1>
    </dataValidation>
    <dataValidation type="list" allowBlank="1" showInputMessage="1" sqref="H18">
      <formula1>VORGABE15</formula1>
    </dataValidation>
    <dataValidation type="list" allowBlank="1" showInputMessage="1" sqref="H19">
      <formula1>VORGABE16</formula1>
    </dataValidation>
    <dataValidation type="list" allowBlank="1" showInputMessage="1" sqref="H20">
      <formula1>VORGABE17</formula1>
    </dataValidation>
    <dataValidation type="list" allowBlank="1" showInputMessage="1" sqref="H21">
      <formula1>VORGABE18</formula1>
    </dataValidation>
  </dataValidations>
  <printOptions horizontalCentered="1"/>
  <pageMargins left="0.34" right="0.24" top="1.062992125984252" bottom="0.2362204724409449" header="0.1968503937007874" footer="0.1968503937007874"/>
  <pageSetup horizontalDpi="600" verticalDpi="600" orientation="portrait" paperSize="9" scale="98" r:id="rId3"/>
  <headerFooter scaleWithDoc="0" alignWithMargins="0">
    <oddHeader>&amp;L&amp;G&amp;R&amp;"Arial,Fett"&amp;16
Betrieblicher Kompetenznachweis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4">
    <tabColor indexed="13"/>
  </sheetPr>
  <dimension ref="A1:K29"/>
  <sheetViews>
    <sheetView zoomScalePageLayoutView="210" workbookViewId="0" topLeftCell="A1">
      <pane xSplit="8" ySplit="3" topLeftCell="I4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1" sqref="H1:H2"/>
    </sheetView>
  </sheetViews>
  <sheetFormatPr defaultColWidth="11.421875" defaultRowHeight="12.75"/>
  <cols>
    <col min="1" max="2" width="5.28125" style="0" customWidth="1"/>
    <col min="3" max="3" width="27.28125" style="0" customWidth="1"/>
    <col min="4" max="4" width="3.140625" style="0" customWidth="1"/>
    <col min="5" max="5" width="3.00390625" style="0" customWidth="1"/>
    <col min="6" max="6" width="2.8515625" style="0" customWidth="1"/>
    <col min="7" max="7" width="3.140625" style="0" customWidth="1"/>
    <col min="8" max="8" width="33.7109375" style="0" customWidth="1"/>
    <col min="9" max="9" width="6.7109375" style="0" customWidth="1"/>
  </cols>
  <sheetData>
    <row r="1" spans="1:9" ht="19.5" customHeight="1">
      <c r="A1" s="95" t="s">
        <v>40</v>
      </c>
      <c r="B1" s="96"/>
      <c r="C1" s="99" t="str">
        <f>ÜBERSICHT!B2</f>
        <v>Mustermann Thomas</v>
      </c>
      <c r="D1" s="100"/>
      <c r="E1" s="100"/>
      <c r="F1" s="100"/>
      <c r="G1" s="101"/>
      <c r="H1" s="102" t="s">
        <v>36</v>
      </c>
      <c r="I1" s="93"/>
    </row>
    <row r="2" spans="1:9" ht="18" customHeight="1">
      <c r="A2" s="97"/>
      <c r="B2" s="98"/>
      <c r="C2" s="104" t="str">
        <f>ÜBERSICHT!B3</f>
        <v>Europalogistik AG</v>
      </c>
      <c r="D2" s="105"/>
      <c r="E2" s="105"/>
      <c r="F2" s="105"/>
      <c r="G2" s="106"/>
      <c r="H2" s="103"/>
      <c r="I2" s="94"/>
    </row>
    <row r="3" spans="1:9" ht="25.5" customHeight="1" thickBot="1">
      <c r="A3" s="50"/>
      <c r="B3" s="51" t="s">
        <v>0</v>
      </c>
      <c r="C3" s="51" t="s">
        <v>7</v>
      </c>
      <c r="D3" s="52" t="s">
        <v>1</v>
      </c>
      <c r="E3" s="52" t="s">
        <v>2</v>
      </c>
      <c r="F3" s="52" t="s">
        <v>3</v>
      </c>
      <c r="G3" s="52" t="s">
        <v>4</v>
      </c>
      <c r="H3" s="53" t="s">
        <v>5</v>
      </c>
      <c r="I3" s="54" t="s">
        <v>6</v>
      </c>
    </row>
    <row r="4" spans="1:9" ht="54.75" customHeight="1">
      <c r="A4" s="73" t="s">
        <v>8</v>
      </c>
      <c r="B4" s="14">
        <v>1.1</v>
      </c>
      <c r="C4" s="15" t="s">
        <v>72</v>
      </c>
      <c r="D4" s="26"/>
      <c r="E4" s="26"/>
      <c r="F4" s="26"/>
      <c r="G4" s="26"/>
      <c r="H4" s="30"/>
      <c r="I4" s="34" t="b">
        <f aca="true" t="shared" si="0" ref="I4:I12">IF(D4="x",3,IF(E4="x",2,IF(F4="x",1,IF(G4="x",0))))</f>
        <v>0</v>
      </c>
    </row>
    <row r="5" spans="1:9" ht="54.75" customHeight="1">
      <c r="A5" s="74"/>
      <c r="B5" s="2">
        <v>1.2</v>
      </c>
      <c r="C5" s="3" t="s">
        <v>13</v>
      </c>
      <c r="D5" s="27"/>
      <c r="E5" s="27"/>
      <c r="F5" s="27"/>
      <c r="G5" s="27"/>
      <c r="H5" s="31"/>
      <c r="I5" s="35" t="b">
        <f t="shared" si="0"/>
        <v>0</v>
      </c>
    </row>
    <row r="6" spans="1:9" ht="54.75" customHeight="1">
      <c r="A6" s="74"/>
      <c r="B6" s="2">
        <v>1.3</v>
      </c>
      <c r="C6" s="3" t="s">
        <v>78</v>
      </c>
      <c r="D6" s="27"/>
      <c r="E6" s="27"/>
      <c r="F6" s="27"/>
      <c r="G6" s="27"/>
      <c r="H6" s="31"/>
      <c r="I6" s="35" t="b">
        <f t="shared" si="0"/>
        <v>0</v>
      </c>
    </row>
    <row r="7" spans="1:9" ht="54.75" customHeight="1" thickBot="1">
      <c r="A7" s="75"/>
      <c r="B7" s="10">
        <v>1.4</v>
      </c>
      <c r="C7" s="11" t="s">
        <v>14</v>
      </c>
      <c r="D7" s="28"/>
      <c r="E7" s="28"/>
      <c r="F7" s="28"/>
      <c r="G7" s="28"/>
      <c r="H7" s="32"/>
      <c r="I7" s="36" t="b">
        <f t="shared" si="0"/>
        <v>0</v>
      </c>
    </row>
    <row r="8" spans="1:9" ht="54.75" customHeight="1">
      <c r="A8" s="73" t="s">
        <v>9</v>
      </c>
      <c r="B8" s="14">
        <v>2.1</v>
      </c>
      <c r="C8" s="16" t="s">
        <v>79</v>
      </c>
      <c r="D8" s="26"/>
      <c r="E8" s="26"/>
      <c r="F8" s="26"/>
      <c r="G8" s="26"/>
      <c r="H8" s="30"/>
      <c r="I8" s="34" t="b">
        <f t="shared" si="0"/>
        <v>0</v>
      </c>
    </row>
    <row r="9" spans="1:9" ht="75" customHeight="1">
      <c r="A9" s="74"/>
      <c r="B9" s="2">
        <v>2.2</v>
      </c>
      <c r="C9" s="3" t="s">
        <v>15</v>
      </c>
      <c r="D9" s="27"/>
      <c r="E9" s="27"/>
      <c r="F9" s="27"/>
      <c r="G9" s="27"/>
      <c r="H9" s="31"/>
      <c r="I9" s="35" t="b">
        <f t="shared" si="0"/>
        <v>0</v>
      </c>
    </row>
    <row r="10" spans="1:9" ht="71.25" customHeight="1">
      <c r="A10" s="74"/>
      <c r="B10" s="2">
        <v>2.3</v>
      </c>
      <c r="C10" s="3" t="s">
        <v>16</v>
      </c>
      <c r="D10" s="27"/>
      <c r="E10" s="27"/>
      <c r="F10" s="27"/>
      <c r="G10" s="27"/>
      <c r="H10" s="31"/>
      <c r="I10" s="35" t="b">
        <f t="shared" si="0"/>
        <v>0</v>
      </c>
    </row>
    <row r="11" spans="1:9" ht="54.75" customHeight="1" thickBot="1">
      <c r="A11" s="75"/>
      <c r="B11" s="10">
        <v>2.4</v>
      </c>
      <c r="C11" s="11" t="s">
        <v>75</v>
      </c>
      <c r="D11" s="28"/>
      <c r="E11" s="28"/>
      <c r="F11" s="28"/>
      <c r="G11" s="28"/>
      <c r="H11" s="32"/>
      <c r="I11" s="36" t="b">
        <f t="shared" si="0"/>
        <v>0</v>
      </c>
    </row>
    <row r="12" spans="1:9" ht="52.5" customHeight="1" thickBot="1">
      <c r="A12" s="76" t="s">
        <v>10</v>
      </c>
      <c r="B12" s="14">
        <v>3.1</v>
      </c>
      <c r="C12" s="16" t="s">
        <v>80</v>
      </c>
      <c r="D12" s="26"/>
      <c r="E12" s="26"/>
      <c r="F12" s="26"/>
      <c r="G12" s="26"/>
      <c r="H12" s="30"/>
      <c r="I12" s="34" t="b">
        <f t="shared" si="0"/>
        <v>0</v>
      </c>
    </row>
    <row r="13" spans="1:9" ht="55.5" customHeight="1" thickBot="1">
      <c r="A13" s="71"/>
      <c r="B13" s="2">
        <v>3.2</v>
      </c>
      <c r="C13" s="3" t="s">
        <v>17</v>
      </c>
      <c r="D13" s="27"/>
      <c r="E13" s="27"/>
      <c r="F13" s="27"/>
      <c r="G13" s="27"/>
      <c r="H13" s="31"/>
      <c r="I13" s="34" t="b">
        <f aca="true" t="shared" si="1" ref="I13:I21">IF(D13="x",3,IF(E13="x",2,IF(F13="x",1,IF(G13="x",0))))</f>
        <v>0</v>
      </c>
    </row>
    <row r="14" spans="1:9" ht="54.75" customHeight="1" thickBot="1">
      <c r="A14" s="71"/>
      <c r="B14" s="2">
        <v>3.3</v>
      </c>
      <c r="C14" s="3" t="s">
        <v>18</v>
      </c>
      <c r="D14" s="27"/>
      <c r="E14" s="27"/>
      <c r="F14" s="27"/>
      <c r="G14" s="27"/>
      <c r="H14" s="31"/>
      <c r="I14" s="34" t="b">
        <f t="shared" si="1"/>
        <v>0</v>
      </c>
    </row>
    <row r="15" spans="1:9" ht="51.75" customHeight="1" thickBot="1">
      <c r="A15" s="72"/>
      <c r="B15" s="10">
        <v>3.4</v>
      </c>
      <c r="C15" s="11" t="s">
        <v>81</v>
      </c>
      <c r="D15" s="28"/>
      <c r="E15" s="28"/>
      <c r="F15" s="28"/>
      <c r="G15" s="28"/>
      <c r="H15" s="32"/>
      <c r="I15" s="34" t="b">
        <f t="shared" si="1"/>
        <v>0</v>
      </c>
    </row>
    <row r="16" spans="1:9" ht="60" customHeight="1" thickBot="1">
      <c r="A16" s="76" t="s">
        <v>11</v>
      </c>
      <c r="B16" s="14">
        <v>4.1</v>
      </c>
      <c r="C16" s="16" t="s">
        <v>19</v>
      </c>
      <c r="D16" s="26"/>
      <c r="E16" s="26"/>
      <c r="F16" s="26"/>
      <c r="G16" s="26"/>
      <c r="H16" s="30"/>
      <c r="I16" s="34" t="b">
        <f t="shared" si="1"/>
        <v>0</v>
      </c>
    </row>
    <row r="17" spans="1:9" ht="60" customHeight="1" thickBot="1">
      <c r="A17" s="71"/>
      <c r="B17" s="2">
        <v>4.2</v>
      </c>
      <c r="C17" s="3" t="s">
        <v>76</v>
      </c>
      <c r="D17" s="27"/>
      <c r="E17" s="27"/>
      <c r="F17" s="27"/>
      <c r="G17" s="27"/>
      <c r="H17" s="31"/>
      <c r="I17" s="34" t="b">
        <f>IF(D17="x",3,IF(E17="x",2,IF(F17="x",1,IF(G17="x",0))))</f>
        <v>0</v>
      </c>
    </row>
    <row r="18" spans="1:9" ht="60" customHeight="1" thickBot="1">
      <c r="A18" s="71"/>
      <c r="B18" s="2">
        <v>4.3</v>
      </c>
      <c r="C18" s="3" t="s">
        <v>82</v>
      </c>
      <c r="D18" s="27"/>
      <c r="E18" s="27"/>
      <c r="F18" s="27"/>
      <c r="G18" s="27"/>
      <c r="H18" s="31"/>
      <c r="I18" s="34" t="b">
        <f t="shared" si="1"/>
        <v>0</v>
      </c>
    </row>
    <row r="19" spans="1:11" ht="60" customHeight="1" thickBot="1">
      <c r="A19" s="72"/>
      <c r="B19" s="10">
        <v>4.4</v>
      </c>
      <c r="C19" s="11" t="s">
        <v>83</v>
      </c>
      <c r="D19" s="28"/>
      <c r="E19" s="28"/>
      <c r="F19" s="28"/>
      <c r="G19" s="28"/>
      <c r="H19" s="32"/>
      <c r="I19" s="34" t="b">
        <f t="shared" si="1"/>
        <v>0</v>
      </c>
      <c r="K19" s="47"/>
    </row>
    <row r="20" spans="1:9" ht="54.75" customHeight="1" thickBot="1">
      <c r="A20" s="71" t="s">
        <v>12</v>
      </c>
      <c r="B20" s="12">
        <v>5.1</v>
      </c>
      <c r="C20" s="13" t="s">
        <v>84</v>
      </c>
      <c r="D20" s="29"/>
      <c r="E20" s="29"/>
      <c r="F20" s="29"/>
      <c r="G20" s="29"/>
      <c r="H20" s="33"/>
      <c r="I20" s="34" t="b">
        <f>IF(D20="x",3,IF(E20="x",2,IF(F20="x",1,IF(G20="x",0))))</f>
        <v>0</v>
      </c>
    </row>
    <row r="21" spans="1:9" ht="54.75" customHeight="1" thickBot="1">
      <c r="A21" s="72"/>
      <c r="B21" s="10">
        <v>5.2</v>
      </c>
      <c r="C21" s="11" t="s">
        <v>85</v>
      </c>
      <c r="D21" s="28"/>
      <c r="E21" s="28"/>
      <c r="F21" s="28"/>
      <c r="G21" s="28"/>
      <c r="H21" s="32"/>
      <c r="I21" s="34" t="b">
        <f t="shared" si="1"/>
        <v>0</v>
      </c>
    </row>
    <row r="22" spans="1:9" ht="21.75" customHeight="1" thickBot="1">
      <c r="A22" s="77" t="s">
        <v>202</v>
      </c>
      <c r="B22" s="78"/>
      <c r="C22" s="78"/>
      <c r="D22" s="78"/>
      <c r="E22" s="78"/>
      <c r="F22" s="78"/>
      <c r="G22" s="79"/>
      <c r="H22" s="6" t="s">
        <v>25</v>
      </c>
      <c r="I22" s="7">
        <f>SUM(I4:I21)</f>
        <v>0</v>
      </c>
    </row>
    <row r="23" spans="1:9" ht="32.25" customHeight="1" thickBot="1">
      <c r="A23" s="80"/>
      <c r="B23" s="81"/>
      <c r="C23" s="81"/>
      <c r="D23" s="81"/>
      <c r="E23" s="81"/>
      <c r="F23" s="81"/>
      <c r="G23" s="82"/>
      <c r="H23" s="8" t="s">
        <v>26</v>
      </c>
      <c r="I23" s="9">
        <f>ROUND(((I22*5)/54)+1,2)</f>
        <v>1</v>
      </c>
    </row>
    <row r="24" spans="1:9" ht="31.5" customHeight="1">
      <c r="A24" s="91" t="s">
        <v>77</v>
      </c>
      <c r="B24" s="92"/>
      <c r="C24" s="92"/>
      <c r="D24" s="92"/>
      <c r="E24" s="92"/>
      <c r="F24" s="92"/>
      <c r="G24" s="92"/>
      <c r="H24" s="92"/>
      <c r="I24" s="37">
        <f>INT((I23*2)+0.5)/2</f>
        <v>1</v>
      </c>
    </row>
    <row r="25" spans="1:9" ht="33.75" customHeight="1">
      <c r="A25" s="85" t="s">
        <v>86</v>
      </c>
      <c r="B25" s="86"/>
      <c r="C25" s="86"/>
      <c r="D25" s="86"/>
      <c r="E25" s="86"/>
      <c r="F25" s="86"/>
      <c r="G25" s="86"/>
      <c r="H25" s="87"/>
      <c r="I25" s="48"/>
    </row>
    <row r="26" spans="1:9" ht="59.25" customHeight="1" thickBot="1">
      <c r="A26" s="88"/>
      <c r="B26" s="89"/>
      <c r="C26" s="89"/>
      <c r="D26" s="89"/>
      <c r="E26" s="89"/>
      <c r="F26" s="89"/>
      <c r="G26" s="89"/>
      <c r="H26" s="89"/>
      <c r="I26" s="90"/>
    </row>
    <row r="27" spans="1:9" ht="18" customHeight="1">
      <c r="A27" s="83" t="s">
        <v>200</v>
      </c>
      <c r="B27" s="83"/>
      <c r="C27" s="83"/>
      <c r="D27" s="83"/>
      <c r="E27" s="83"/>
      <c r="F27" s="83"/>
      <c r="G27" s="83"/>
      <c r="H27" s="83"/>
      <c r="I27" s="83"/>
    </row>
    <row r="29" spans="8:9" ht="12.75">
      <c r="H29" s="1"/>
      <c r="I29" s="1"/>
    </row>
  </sheetData>
  <sheetProtection password="F79D" sheet="1" selectLockedCells="1"/>
  <mergeCells count="15">
    <mergeCell ref="A27:I27"/>
    <mergeCell ref="A25:H25"/>
    <mergeCell ref="A26:I26"/>
    <mergeCell ref="A24:H24"/>
    <mergeCell ref="A4:A7"/>
    <mergeCell ref="A20:A21"/>
    <mergeCell ref="A8:A11"/>
    <mergeCell ref="A12:A15"/>
    <mergeCell ref="A16:A19"/>
    <mergeCell ref="I1:I2"/>
    <mergeCell ref="A1:B2"/>
    <mergeCell ref="C1:G1"/>
    <mergeCell ref="H1:H2"/>
    <mergeCell ref="C2:G2"/>
    <mergeCell ref="A22:G23"/>
  </mergeCells>
  <conditionalFormatting sqref="F4:F21">
    <cfRule type="cellIs" priority="1" dxfId="56" operator="equal" stopIfTrue="1">
      <formula>"x"</formula>
    </cfRule>
  </conditionalFormatting>
  <conditionalFormatting sqref="G4:G21">
    <cfRule type="cellIs" priority="2" dxfId="57" operator="equal" stopIfTrue="1">
      <formula>"x"</formula>
    </cfRule>
  </conditionalFormatting>
  <conditionalFormatting sqref="D4:D21">
    <cfRule type="cellIs" priority="3" dxfId="6" operator="equal" stopIfTrue="1">
      <formula>"x"</formula>
    </cfRule>
    <cfRule type="cellIs" priority="4" dxfId="5" operator="equal" stopIfTrue="1">
      <formula>0</formula>
    </cfRule>
  </conditionalFormatting>
  <conditionalFormatting sqref="E4:E21">
    <cfRule type="cellIs" priority="5" dxfId="4" operator="equal" stopIfTrue="1">
      <formula>"x"</formula>
    </cfRule>
    <cfRule type="cellIs" priority="6" dxfId="3" operator="equal" stopIfTrue="1">
      <formula>0</formula>
    </cfRule>
  </conditionalFormatting>
  <conditionalFormatting sqref="I4:I21">
    <cfRule type="cellIs" priority="7" dxfId="0" operator="equal" stopIfTrue="1">
      <formula>FALSE</formula>
    </cfRule>
  </conditionalFormatting>
  <conditionalFormatting sqref="I22">
    <cfRule type="cellIs" priority="8" dxfId="0" operator="equal" stopIfTrue="1">
      <formula>0</formula>
    </cfRule>
  </conditionalFormatting>
  <conditionalFormatting sqref="I23:I24">
    <cfRule type="cellIs" priority="9" dxfId="0" operator="equal" stopIfTrue="1">
      <formula>1</formula>
    </cfRule>
  </conditionalFormatting>
  <dataValidations count="21">
    <dataValidation operator="greaterThan" allowBlank="1" showInputMessage="1" showErrorMessage="1" sqref="H1"/>
    <dataValidation type="list" showInputMessage="1" showErrorMessage="1" sqref="L10">
      <formula1>"X,"</formula1>
    </dataValidation>
    <dataValidation type="list" allowBlank="1" showInputMessage="1" showErrorMessage="1" sqref="D4:G21">
      <formula1>"X"</formula1>
    </dataValidation>
    <dataValidation type="list" allowBlank="1" showInputMessage="1" sqref="H4">
      <formula1>VORGABE1</formula1>
    </dataValidation>
    <dataValidation errorStyle="information" type="list" allowBlank="1" showInputMessage="1" sqref="H5">
      <formula1>VORGABE2</formula1>
    </dataValidation>
    <dataValidation type="list" allowBlank="1" showInputMessage="1" sqref="H15">
      <formula1>VORGABE12</formula1>
    </dataValidation>
    <dataValidation type="list" allowBlank="1" showInputMessage="1" sqref="H6">
      <formula1>VORGABE3</formula1>
    </dataValidation>
    <dataValidation type="list" allowBlank="1" showInputMessage="1" sqref="H7">
      <formula1>VORGABE4</formula1>
    </dataValidation>
    <dataValidation type="list" allowBlank="1" showInputMessage="1" sqref="H8">
      <formula1>VORGABE5</formula1>
    </dataValidation>
    <dataValidation type="list" allowBlank="1" showInputMessage="1" sqref="H9">
      <formula1>VORGABE6</formula1>
    </dataValidation>
    <dataValidation type="list" allowBlank="1" showInputMessage="1" sqref="H10">
      <formula1>VORGABE7</formula1>
    </dataValidation>
    <dataValidation type="list" allowBlank="1" showInputMessage="1" sqref="H11">
      <formula1>VORGABE8</formula1>
    </dataValidation>
    <dataValidation type="list" allowBlank="1" showInputMessage="1" sqref="H12">
      <formula1>VORGABE9</formula1>
    </dataValidation>
    <dataValidation type="list" allowBlank="1" showInputMessage="1" sqref="H13">
      <formula1>VORGABE10</formula1>
    </dataValidation>
    <dataValidation type="list" allowBlank="1" showInputMessage="1" sqref="H14">
      <formula1>VORGABE11</formula1>
    </dataValidation>
    <dataValidation type="list" allowBlank="1" showInputMessage="1" sqref="H16">
      <formula1>VORGABE13</formula1>
    </dataValidation>
    <dataValidation type="list" allowBlank="1" showInputMessage="1" sqref="H17">
      <formula1>VORGABE14</formula1>
    </dataValidation>
    <dataValidation type="list" allowBlank="1" showInputMessage="1" sqref="H18">
      <formula1>VORGABE15</formula1>
    </dataValidation>
    <dataValidation type="list" allowBlank="1" showInputMessage="1" sqref="H19">
      <formula1>VORGABE16</formula1>
    </dataValidation>
    <dataValidation type="list" allowBlank="1" showInputMessage="1" sqref="H20">
      <formula1>VORGABE17</formula1>
    </dataValidation>
    <dataValidation type="list" allowBlank="1" showInputMessage="1" sqref="H21">
      <formula1>VORGABE18</formula1>
    </dataValidation>
  </dataValidations>
  <printOptions horizontalCentered="1"/>
  <pageMargins left="0.47" right="0.34" top="1.06" bottom="0.2362204724409449" header="0.1968503937007874" footer="0.1968503937007874"/>
  <pageSetup horizontalDpi="600" verticalDpi="600" orientation="portrait" paperSize="9" scale="98" r:id="rId3"/>
  <headerFooter alignWithMargins="0">
    <oddHeader>&amp;L&amp;G&amp;R&amp;"Arial,Fett"&amp;16
Betrieblicher Kompetenznachweis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>
    <tabColor indexed="47"/>
  </sheetPr>
  <dimension ref="A1:K40"/>
  <sheetViews>
    <sheetView zoomScalePageLayoutView="400" workbookViewId="0" topLeftCell="A1">
      <pane xSplit="8" ySplit="3" topLeftCell="I4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1" sqref="H1:H2"/>
    </sheetView>
  </sheetViews>
  <sheetFormatPr defaultColWidth="11.421875" defaultRowHeight="12.75"/>
  <cols>
    <col min="1" max="2" width="5.28125" style="0" customWidth="1"/>
    <col min="3" max="3" width="27.28125" style="0" customWidth="1"/>
    <col min="4" max="4" width="3.140625" style="0" customWidth="1"/>
    <col min="5" max="5" width="3.00390625" style="0" customWidth="1"/>
    <col min="6" max="6" width="2.8515625" style="0" customWidth="1"/>
    <col min="7" max="7" width="3.140625" style="0" customWidth="1"/>
    <col min="8" max="8" width="33.7109375" style="0" customWidth="1"/>
    <col min="9" max="9" width="6.7109375" style="0" customWidth="1"/>
  </cols>
  <sheetData>
    <row r="1" spans="1:9" ht="19.5" customHeight="1">
      <c r="A1" s="95" t="s">
        <v>92</v>
      </c>
      <c r="B1" s="96"/>
      <c r="C1" s="99" t="str">
        <f>ÜBERSICHT!B2</f>
        <v>Mustermann Thomas</v>
      </c>
      <c r="D1" s="100"/>
      <c r="E1" s="100"/>
      <c r="F1" s="100"/>
      <c r="G1" s="101"/>
      <c r="H1" s="102" t="s">
        <v>36</v>
      </c>
      <c r="I1" s="93"/>
    </row>
    <row r="2" spans="1:9" ht="18" customHeight="1">
      <c r="A2" s="97"/>
      <c r="B2" s="98"/>
      <c r="C2" s="104" t="str">
        <f>ÜBERSICHT!B3</f>
        <v>Europalogistik AG</v>
      </c>
      <c r="D2" s="105"/>
      <c r="E2" s="105"/>
      <c r="F2" s="105"/>
      <c r="G2" s="106"/>
      <c r="H2" s="103"/>
      <c r="I2" s="94"/>
    </row>
    <row r="3" spans="1:9" ht="25.5" customHeight="1" thickBot="1">
      <c r="A3" s="50"/>
      <c r="B3" s="51" t="s">
        <v>0</v>
      </c>
      <c r="C3" s="51" t="s">
        <v>7</v>
      </c>
      <c r="D3" s="52" t="s">
        <v>1</v>
      </c>
      <c r="E3" s="52" t="s">
        <v>2</v>
      </c>
      <c r="F3" s="52" t="s">
        <v>3</v>
      </c>
      <c r="G3" s="52" t="s">
        <v>4</v>
      </c>
      <c r="H3" s="53" t="s">
        <v>5</v>
      </c>
      <c r="I3" s="54" t="s">
        <v>6</v>
      </c>
    </row>
    <row r="4" spans="1:9" ht="54.75" customHeight="1" thickBot="1">
      <c r="A4" s="73" t="s">
        <v>8</v>
      </c>
      <c r="B4" s="14">
        <v>1.1</v>
      </c>
      <c r="C4" s="15" t="s">
        <v>72</v>
      </c>
      <c r="D4" s="26"/>
      <c r="E4" s="26"/>
      <c r="F4" s="26"/>
      <c r="G4" s="26"/>
      <c r="H4" s="30"/>
      <c r="I4" s="34" t="b">
        <f>IF(D4="x",3,IF(E4="x",2,IF(F4="x",1,IF(G4="x",0))))</f>
        <v>0</v>
      </c>
    </row>
    <row r="5" spans="1:9" ht="54.75" customHeight="1" thickBot="1">
      <c r="A5" s="74"/>
      <c r="B5" s="2">
        <v>1.2</v>
      </c>
      <c r="C5" s="3" t="s">
        <v>13</v>
      </c>
      <c r="D5" s="27"/>
      <c r="E5" s="27"/>
      <c r="F5" s="27"/>
      <c r="G5" s="27"/>
      <c r="H5" s="31"/>
      <c r="I5" s="34" t="b">
        <f aca="true" t="shared" si="0" ref="I5:I21">IF(D5="x",3,IF(E5="x",2,IF(F5="x",1,IF(G5="x",0))))</f>
        <v>0</v>
      </c>
    </row>
    <row r="6" spans="1:9" ht="54.75" customHeight="1" thickBot="1">
      <c r="A6" s="74"/>
      <c r="B6" s="2">
        <v>1.3</v>
      </c>
      <c r="C6" s="3" t="s">
        <v>78</v>
      </c>
      <c r="D6" s="27"/>
      <c r="E6" s="27"/>
      <c r="F6" s="27"/>
      <c r="G6" s="27"/>
      <c r="H6" s="31"/>
      <c r="I6" s="34" t="b">
        <f t="shared" si="0"/>
        <v>0</v>
      </c>
    </row>
    <row r="7" spans="1:9" ht="54.75" customHeight="1" thickBot="1">
      <c r="A7" s="75"/>
      <c r="B7" s="10">
        <v>1.4</v>
      </c>
      <c r="C7" s="11" t="s">
        <v>14</v>
      </c>
      <c r="D7" s="28"/>
      <c r="E7" s="28"/>
      <c r="F7" s="28"/>
      <c r="G7" s="28"/>
      <c r="H7" s="32"/>
      <c r="I7" s="34" t="b">
        <f t="shared" si="0"/>
        <v>0</v>
      </c>
    </row>
    <row r="8" spans="1:9" ht="54.75" customHeight="1" thickBot="1">
      <c r="A8" s="73" t="s">
        <v>9</v>
      </c>
      <c r="B8" s="14">
        <v>2.1</v>
      </c>
      <c r="C8" s="16" t="s">
        <v>79</v>
      </c>
      <c r="D8" s="26"/>
      <c r="E8" s="26"/>
      <c r="F8" s="26"/>
      <c r="G8" s="26"/>
      <c r="H8" s="30"/>
      <c r="I8" s="34" t="b">
        <f t="shared" si="0"/>
        <v>0</v>
      </c>
    </row>
    <row r="9" spans="1:9" ht="75" customHeight="1" thickBot="1">
      <c r="A9" s="74"/>
      <c r="B9" s="2">
        <v>2.2</v>
      </c>
      <c r="C9" s="3" t="s">
        <v>15</v>
      </c>
      <c r="D9" s="27"/>
      <c r="E9" s="27">
        <v>0</v>
      </c>
      <c r="F9" s="27"/>
      <c r="G9" s="27"/>
      <c r="H9" s="31"/>
      <c r="I9" s="34" t="b">
        <f t="shared" si="0"/>
        <v>0</v>
      </c>
    </row>
    <row r="10" spans="1:9" ht="71.25" customHeight="1" thickBot="1">
      <c r="A10" s="74"/>
      <c r="B10" s="2">
        <v>2.3</v>
      </c>
      <c r="C10" s="3" t="s">
        <v>16</v>
      </c>
      <c r="D10" s="27"/>
      <c r="E10" s="27"/>
      <c r="F10" s="27"/>
      <c r="G10" s="27"/>
      <c r="H10" s="31"/>
      <c r="I10" s="34" t="b">
        <f t="shared" si="0"/>
        <v>0</v>
      </c>
    </row>
    <row r="11" spans="1:9" ht="54.75" customHeight="1" thickBot="1">
      <c r="A11" s="75"/>
      <c r="B11" s="10">
        <v>2.4</v>
      </c>
      <c r="C11" s="11" t="s">
        <v>75</v>
      </c>
      <c r="D11" s="28"/>
      <c r="E11" s="28"/>
      <c r="F11" s="28"/>
      <c r="G11" s="28"/>
      <c r="H11" s="32"/>
      <c r="I11" s="34" t="b">
        <f t="shared" si="0"/>
        <v>0</v>
      </c>
    </row>
    <row r="12" spans="1:9" ht="52.5" customHeight="1" thickBot="1">
      <c r="A12" s="76" t="s">
        <v>10</v>
      </c>
      <c r="B12" s="14">
        <v>3.1</v>
      </c>
      <c r="C12" s="16" t="s">
        <v>80</v>
      </c>
      <c r="D12" s="26"/>
      <c r="E12" s="26">
        <v>0</v>
      </c>
      <c r="F12" s="26"/>
      <c r="G12" s="26"/>
      <c r="H12" s="30"/>
      <c r="I12" s="34" t="b">
        <f t="shared" si="0"/>
        <v>0</v>
      </c>
    </row>
    <row r="13" spans="1:9" ht="55.5" customHeight="1" thickBot="1">
      <c r="A13" s="71"/>
      <c r="B13" s="2">
        <v>3.2</v>
      </c>
      <c r="C13" s="3" t="s">
        <v>17</v>
      </c>
      <c r="D13" s="27"/>
      <c r="E13" s="27"/>
      <c r="F13" s="27"/>
      <c r="G13" s="27"/>
      <c r="H13" s="31"/>
      <c r="I13" s="34" t="b">
        <f t="shared" si="0"/>
        <v>0</v>
      </c>
    </row>
    <row r="14" spans="1:9" ht="54.75" customHeight="1" thickBot="1">
      <c r="A14" s="71"/>
      <c r="B14" s="2">
        <v>3.3</v>
      </c>
      <c r="C14" s="3" t="s">
        <v>18</v>
      </c>
      <c r="D14" s="27"/>
      <c r="E14" s="27"/>
      <c r="F14" s="27"/>
      <c r="G14" s="27"/>
      <c r="H14" s="31"/>
      <c r="I14" s="34" t="b">
        <f t="shared" si="0"/>
        <v>0</v>
      </c>
    </row>
    <row r="15" spans="1:9" ht="51.75" customHeight="1" thickBot="1">
      <c r="A15" s="72"/>
      <c r="B15" s="10">
        <v>3.4</v>
      </c>
      <c r="C15" s="11" t="s">
        <v>81</v>
      </c>
      <c r="D15" s="28"/>
      <c r="E15" s="28"/>
      <c r="F15" s="28"/>
      <c r="G15" s="28"/>
      <c r="H15" s="32"/>
      <c r="I15" s="34" t="b">
        <f t="shared" si="0"/>
        <v>0</v>
      </c>
    </row>
    <row r="16" spans="1:9" ht="60" customHeight="1" thickBot="1">
      <c r="A16" s="76" t="s">
        <v>11</v>
      </c>
      <c r="B16" s="14">
        <v>4.1</v>
      </c>
      <c r="C16" s="16" t="s">
        <v>19</v>
      </c>
      <c r="D16" s="26">
        <v>0</v>
      </c>
      <c r="E16" s="26"/>
      <c r="F16" s="26"/>
      <c r="G16" s="26"/>
      <c r="H16" s="30"/>
      <c r="I16" s="34" t="b">
        <f t="shared" si="0"/>
        <v>0</v>
      </c>
    </row>
    <row r="17" spans="1:9" ht="60" customHeight="1" thickBot="1">
      <c r="A17" s="71"/>
      <c r="B17" s="2">
        <v>4.2</v>
      </c>
      <c r="C17" s="3" t="s">
        <v>76</v>
      </c>
      <c r="D17" s="27">
        <v>0</v>
      </c>
      <c r="E17" s="27"/>
      <c r="F17" s="27"/>
      <c r="G17" s="27"/>
      <c r="H17" s="31"/>
      <c r="I17" s="34" t="b">
        <f t="shared" si="0"/>
        <v>0</v>
      </c>
    </row>
    <row r="18" spans="1:9" ht="60" customHeight="1" thickBot="1">
      <c r="A18" s="71"/>
      <c r="B18" s="2">
        <v>4.3</v>
      </c>
      <c r="C18" s="3" t="s">
        <v>82</v>
      </c>
      <c r="D18" s="27">
        <v>0</v>
      </c>
      <c r="E18" s="27"/>
      <c r="F18" s="27"/>
      <c r="G18" s="27"/>
      <c r="H18" s="31"/>
      <c r="I18" s="34" t="b">
        <f t="shared" si="0"/>
        <v>0</v>
      </c>
    </row>
    <row r="19" spans="1:11" ht="60" customHeight="1" thickBot="1">
      <c r="A19" s="72"/>
      <c r="B19" s="10">
        <v>4.4</v>
      </c>
      <c r="C19" s="11" t="s">
        <v>83</v>
      </c>
      <c r="D19" s="28"/>
      <c r="E19" s="28"/>
      <c r="F19" s="28"/>
      <c r="G19" s="28"/>
      <c r="H19" s="32"/>
      <c r="I19" s="34" t="b">
        <f t="shared" si="0"/>
        <v>0</v>
      </c>
      <c r="K19" s="47"/>
    </row>
    <row r="20" spans="1:9" ht="54.75" customHeight="1" thickBot="1">
      <c r="A20" s="71" t="s">
        <v>12</v>
      </c>
      <c r="B20" s="12">
        <v>5.1</v>
      </c>
      <c r="C20" s="13" t="s">
        <v>84</v>
      </c>
      <c r="D20" s="29"/>
      <c r="E20" s="29"/>
      <c r="F20" s="29"/>
      <c r="G20" s="29"/>
      <c r="H20" s="33"/>
      <c r="I20" s="34" t="b">
        <f t="shared" si="0"/>
        <v>0</v>
      </c>
    </row>
    <row r="21" spans="1:9" ht="54.75" customHeight="1" thickBot="1">
      <c r="A21" s="72"/>
      <c r="B21" s="10">
        <v>5.2</v>
      </c>
      <c r="C21" s="11" t="s">
        <v>85</v>
      </c>
      <c r="D21" s="28"/>
      <c r="E21" s="28"/>
      <c r="F21" s="28"/>
      <c r="G21" s="28"/>
      <c r="H21" s="32"/>
      <c r="I21" s="34" t="b">
        <f t="shared" si="0"/>
        <v>0</v>
      </c>
    </row>
    <row r="22" spans="1:9" ht="21.75" customHeight="1" thickBot="1">
      <c r="A22" s="77" t="s">
        <v>202</v>
      </c>
      <c r="B22" s="78"/>
      <c r="C22" s="78"/>
      <c r="D22" s="78"/>
      <c r="E22" s="78"/>
      <c r="F22" s="78"/>
      <c r="G22" s="79"/>
      <c r="H22" s="6" t="s">
        <v>25</v>
      </c>
      <c r="I22" s="7">
        <f>SUM(I4:I21)</f>
        <v>0</v>
      </c>
    </row>
    <row r="23" spans="1:9" ht="32.25" customHeight="1" thickBot="1">
      <c r="A23" s="80"/>
      <c r="B23" s="81"/>
      <c r="C23" s="81"/>
      <c r="D23" s="81"/>
      <c r="E23" s="81"/>
      <c r="F23" s="81"/>
      <c r="G23" s="82"/>
      <c r="H23" s="8" t="s">
        <v>26</v>
      </c>
      <c r="I23" s="9">
        <f>ROUND(((I22*5)/54)+1,2)</f>
        <v>1</v>
      </c>
    </row>
    <row r="24" spans="1:9" ht="31.5" customHeight="1">
      <c r="A24" s="91" t="s">
        <v>77</v>
      </c>
      <c r="B24" s="92"/>
      <c r="C24" s="92"/>
      <c r="D24" s="92"/>
      <c r="E24" s="92"/>
      <c r="F24" s="92"/>
      <c r="G24" s="92"/>
      <c r="H24" s="92"/>
      <c r="I24" s="37">
        <f>INT((I23*2)+0.5)/2</f>
        <v>1</v>
      </c>
    </row>
    <row r="25" spans="1:9" ht="33.75" customHeight="1">
      <c r="A25" s="85" t="s">
        <v>86</v>
      </c>
      <c r="B25" s="86"/>
      <c r="C25" s="86"/>
      <c r="D25" s="86"/>
      <c r="E25" s="86"/>
      <c r="F25" s="86"/>
      <c r="G25" s="86"/>
      <c r="H25" s="87"/>
      <c r="I25" s="48"/>
    </row>
    <row r="26" spans="1:9" ht="59.25" customHeight="1" thickBot="1">
      <c r="A26" s="88"/>
      <c r="B26" s="89"/>
      <c r="C26" s="89"/>
      <c r="D26" s="89"/>
      <c r="E26" s="89"/>
      <c r="F26" s="89"/>
      <c r="G26" s="89"/>
      <c r="H26" s="89"/>
      <c r="I26" s="90"/>
    </row>
    <row r="27" spans="1:9" ht="18" customHeight="1">
      <c r="A27" s="83" t="s">
        <v>200</v>
      </c>
      <c r="B27" s="83"/>
      <c r="C27" s="83"/>
      <c r="D27" s="83"/>
      <c r="E27" s="83"/>
      <c r="F27" s="83"/>
      <c r="G27" s="83"/>
      <c r="H27" s="83"/>
      <c r="I27" s="83"/>
    </row>
    <row r="28" spans="1:9" ht="12.7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2.75">
      <c r="A29" s="55"/>
      <c r="B29" s="55"/>
      <c r="C29" s="55"/>
      <c r="D29" s="55"/>
      <c r="E29" s="55"/>
      <c r="F29" s="55"/>
      <c r="G29" s="55"/>
      <c r="H29" s="56"/>
      <c r="I29" s="56"/>
    </row>
    <row r="30" spans="1:9" ht="12.75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2.75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12.75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12.75">
      <c r="A33" s="55"/>
      <c r="B33" s="55"/>
      <c r="C33" s="55"/>
      <c r="D33" s="55"/>
      <c r="E33" s="55"/>
      <c r="F33" s="55"/>
      <c r="G33" s="55"/>
      <c r="H33" s="55"/>
      <c r="I33" s="55"/>
    </row>
    <row r="34" spans="1:9" ht="12.75">
      <c r="A34" s="55"/>
      <c r="B34" s="55"/>
      <c r="C34" s="55"/>
      <c r="D34" s="55"/>
      <c r="E34" s="55"/>
      <c r="F34" s="55"/>
      <c r="G34" s="55"/>
      <c r="H34" s="55"/>
      <c r="I34" s="55"/>
    </row>
    <row r="35" spans="1:9" ht="12.75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12.75">
      <c r="A36" s="55"/>
      <c r="B36" s="55"/>
      <c r="C36" s="55"/>
      <c r="D36" s="55"/>
      <c r="E36" s="55"/>
      <c r="F36" s="55"/>
      <c r="G36" s="55"/>
      <c r="H36" s="55"/>
      <c r="I36" s="55"/>
    </row>
    <row r="37" spans="1:9" ht="12.75">
      <c r="A37" s="55"/>
      <c r="B37" s="55"/>
      <c r="C37" s="55"/>
      <c r="D37" s="55"/>
      <c r="E37" s="55"/>
      <c r="F37" s="55"/>
      <c r="G37" s="55"/>
      <c r="H37" s="55"/>
      <c r="I37" s="55"/>
    </row>
    <row r="38" spans="1:9" ht="12.75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12.75">
      <c r="A39" s="55"/>
      <c r="B39" s="55"/>
      <c r="C39" s="55"/>
      <c r="D39" s="55"/>
      <c r="E39" s="55"/>
      <c r="F39" s="55"/>
      <c r="G39" s="55"/>
      <c r="H39" s="55"/>
      <c r="I39" s="55"/>
    </row>
    <row r="40" spans="1:9" ht="12.75">
      <c r="A40" s="55"/>
      <c r="B40" s="55"/>
      <c r="C40" s="55"/>
      <c r="D40" s="55"/>
      <c r="E40" s="55"/>
      <c r="F40" s="55"/>
      <c r="G40" s="55"/>
      <c r="H40" s="55"/>
      <c r="I40" s="55"/>
    </row>
  </sheetData>
  <sheetProtection password="F79D" sheet="1" selectLockedCells="1"/>
  <mergeCells count="15">
    <mergeCell ref="I1:I2"/>
    <mergeCell ref="A1:B2"/>
    <mergeCell ref="C1:G1"/>
    <mergeCell ref="H1:H2"/>
    <mergeCell ref="C2:G2"/>
    <mergeCell ref="A4:A7"/>
    <mergeCell ref="A20:A21"/>
    <mergeCell ref="A8:A11"/>
    <mergeCell ref="A12:A15"/>
    <mergeCell ref="A16:A19"/>
    <mergeCell ref="A22:G23"/>
    <mergeCell ref="A27:I27"/>
    <mergeCell ref="A25:H25"/>
    <mergeCell ref="A26:I26"/>
    <mergeCell ref="A24:H24"/>
  </mergeCells>
  <conditionalFormatting sqref="F4:F21">
    <cfRule type="cellIs" priority="1" dxfId="56" operator="equal" stopIfTrue="1">
      <formula>"x"</formula>
    </cfRule>
  </conditionalFormatting>
  <conditionalFormatting sqref="G4:G21">
    <cfRule type="cellIs" priority="2" dxfId="57" operator="equal" stopIfTrue="1">
      <formula>"x"</formula>
    </cfRule>
  </conditionalFormatting>
  <conditionalFormatting sqref="D4:D21">
    <cfRule type="cellIs" priority="3" dxfId="6" operator="equal" stopIfTrue="1">
      <formula>"x"</formula>
    </cfRule>
    <cfRule type="cellIs" priority="4" dxfId="5" operator="equal" stopIfTrue="1">
      <formula>0</formula>
    </cfRule>
  </conditionalFormatting>
  <conditionalFormatting sqref="E4:E21">
    <cfRule type="cellIs" priority="5" dxfId="4" operator="equal" stopIfTrue="1">
      <formula>"x"</formula>
    </cfRule>
    <cfRule type="cellIs" priority="6" dxfId="3" operator="equal" stopIfTrue="1">
      <formula>0</formula>
    </cfRule>
  </conditionalFormatting>
  <conditionalFormatting sqref="I4:I21">
    <cfRule type="cellIs" priority="7" dxfId="0" operator="equal" stopIfTrue="1">
      <formula>FALSE</formula>
    </cfRule>
  </conditionalFormatting>
  <conditionalFormatting sqref="I22">
    <cfRule type="cellIs" priority="8" dxfId="0" operator="equal" stopIfTrue="1">
      <formula>0</formula>
    </cfRule>
  </conditionalFormatting>
  <conditionalFormatting sqref="I23:I24">
    <cfRule type="cellIs" priority="9" dxfId="0" operator="equal" stopIfTrue="1">
      <formula>1</formula>
    </cfRule>
  </conditionalFormatting>
  <dataValidations count="21">
    <dataValidation operator="greaterThan" allowBlank="1" showInputMessage="1" showErrorMessage="1" sqref="H1"/>
    <dataValidation type="list" showInputMessage="1" showErrorMessage="1" sqref="L10">
      <formula1>"X,"</formula1>
    </dataValidation>
    <dataValidation type="list" allowBlank="1" showInputMessage="1" showErrorMessage="1" sqref="D4:G21">
      <formula1>"X"</formula1>
    </dataValidation>
    <dataValidation type="list" allowBlank="1" showInputMessage="1" sqref="H4">
      <formula1>VORGABE1</formula1>
    </dataValidation>
    <dataValidation errorStyle="information" type="list" allowBlank="1" showInputMessage="1" sqref="H5">
      <formula1>VORGABE2</formula1>
    </dataValidation>
    <dataValidation type="list" allowBlank="1" showInputMessage="1" sqref="H15">
      <formula1>VORGABE12</formula1>
    </dataValidation>
    <dataValidation type="list" allowBlank="1" showInputMessage="1" sqref="H6">
      <formula1>VORGABE3</formula1>
    </dataValidation>
    <dataValidation type="list" allowBlank="1" showInputMessage="1" sqref="H7">
      <formula1>VORGABE4</formula1>
    </dataValidation>
    <dataValidation type="list" allowBlank="1" showInputMessage="1" sqref="H8">
      <formula1>VORGABE5</formula1>
    </dataValidation>
    <dataValidation type="list" allowBlank="1" showInputMessage="1" sqref="H9">
      <formula1>VORGABE6</formula1>
    </dataValidation>
    <dataValidation type="list" allowBlank="1" showInputMessage="1" sqref="H10">
      <formula1>VORGABE7</formula1>
    </dataValidation>
    <dataValidation type="list" allowBlank="1" showInputMessage="1" sqref="H11">
      <formula1>VORGABE8</formula1>
    </dataValidation>
    <dataValidation type="list" allowBlank="1" showInputMessage="1" sqref="H12">
      <formula1>VORGABE9</formula1>
    </dataValidation>
    <dataValidation type="list" allowBlank="1" showInputMessage="1" sqref="H13">
      <formula1>VORGABE10</formula1>
    </dataValidation>
    <dataValidation type="list" allowBlank="1" showInputMessage="1" sqref="H14">
      <formula1>VORGABE11</formula1>
    </dataValidation>
    <dataValidation type="list" allowBlank="1" showInputMessage="1" sqref="H16">
      <formula1>VORGABE13</formula1>
    </dataValidation>
    <dataValidation type="list" allowBlank="1" showInputMessage="1" sqref="H17">
      <formula1>VORGABE14</formula1>
    </dataValidation>
    <dataValidation type="list" allowBlank="1" showInputMessage="1" sqref="H18">
      <formula1>VORGABE15</formula1>
    </dataValidation>
    <dataValidation type="list" allowBlank="1" showInputMessage="1" sqref="H19">
      <formula1>VORGABE16</formula1>
    </dataValidation>
    <dataValidation type="list" allowBlank="1" showInputMessage="1" sqref="H20">
      <formula1>VORGABE17</formula1>
    </dataValidation>
    <dataValidation type="list" allowBlank="1" showInputMessage="1" sqref="H21">
      <formula1>VORGABE18</formula1>
    </dataValidation>
  </dataValidations>
  <printOptions horizontalCentered="1"/>
  <pageMargins left="0.47" right="0.34" top="1.06" bottom="0.2362204724409449" header="0.1968503937007874" footer="0.1968503937007874"/>
  <pageSetup horizontalDpi="600" verticalDpi="600" orientation="portrait" paperSize="9" scale="98" r:id="rId3"/>
  <headerFooter alignWithMargins="0">
    <oddHeader>&amp;L&amp;G&amp;R&amp;"Arial,Fett"&amp;16
Betrieblicher Kompetenznachweis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6">
    <tabColor indexed="47"/>
  </sheetPr>
  <dimension ref="A1:K40"/>
  <sheetViews>
    <sheetView zoomScalePageLayoutView="400" workbookViewId="0" topLeftCell="A1">
      <pane xSplit="8" ySplit="3" topLeftCell="I4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1" sqref="H1:H2"/>
    </sheetView>
  </sheetViews>
  <sheetFormatPr defaultColWidth="11.421875" defaultRowHeight="12.75"/>
  <cols>
    <col min="1" max="2" width="5.28125" style="0" customWidth="1"/>
    <col min="3" max="3" width="27.28125" style="0" customWidth="1"/>
    <col min="4" max="4" width="3.140625" style="0" customWidth="1"/>
    <col min="5" max="5" width="3.00390625" style="0" customWidth="1"/>
    <col min="6" max="6" width="2.8515625" style="0" customWidth="1"/>
    <col min="7" max="7" width="3.140625" style="0" customWidth="1"/>
    <col min="8" max="8" width="33.7109375" style="0" customWidth="1"/>
    <col min="9" max="9" width="6.7109375" style="0" customWidth="1"/>
  </cols>
  <sheetData>
    <row r="1" spans="1:9" ht="19.5" customHeight="1">
      <c r="A1" s="95" t="s">
        <v>203</v>
      </c>
      <c r="B1" s="96"/>
      <c r="C1" s="99" t="str">
        <f>ÜBERSICHT!B2</f>
        <v>Mustermann Thomas</v>
      </c>
      <c r="D1" s="100"/>
      <c r="E1" s="100"/>
      <c r="F1" s="100"/>
      <c r="G1" s="101"/>
      <c r="H1" s="102" t="s">
        <v>36</v>
      </c>
      <c r="I1" s="93"/>
    </row>
    <row r="2" spans="1:9" ht="18" customHeight="1">
      <c r="A2" s="97"/>
      <c r="B2" s="98"/>
      <c r="C2" s="104" t="str">
        <f>ÜBERSICHT!B3</f>
        <v>Europalogistik AG</v>
      </c>
      <c r="D2" s="105"/>
      <c r="E2" s="105"/>
      <c r="F2" s="105"/>
      <c r="G2" s="106"/>
      <c r="H2" s="103"/>
      <c r="I2" s="94"/>
    </row>
    <row r="3" spans="1:9" ht="25.5" customHeight="1" thickBot="1">
      <c r="A3" s="50"/>
      <c r="B3" s="51" t="s">
        <v>0</v>
      </c>
      <c r="C3" s="51" t="s">
        <v>7</v>
      </c>
      <c r="D3" s="52" t="s">
        <v>1</v>
      </c>
      <c r="E3" s="52" t="s">
        <v>2</v>
      </c>
      <c r="F3" s="52" t="s">
        <v>3</v>
      </c>
      <c r="G3" s="52" t="s">
        <v>4</v>
      </c>
      <c r="H3" s="53" t="s">
        <v>5</v>
      </c>
      <c r="I3" s="54" t="s">
        <v>6</v>
      </c>
    </row>
    <row r="4" spans="1:9" ht="54.75" customHeight="1" thickBot="1">
      <c r="A4" s="73" t="s">
        <v>8</v>
      </c>
      <c r="B4" s="14">
        <v>1.1</v>
      </c>
      <c r="C4" s="15" t="s">
        <v>72</v>
      </c>
      <c r="D4" s="26"/>
      <c r="E4" s="26"/>
      <c r="F4" s="26"/>
      <c r="G4" s="26"/>
      <c r="H4" s="30"/>
      <c r="I4" s="34" t="b">
        <f>IF(D4="x",3,IF(E4="x",2,IF(F4="x",1,IF(G4="x",0))))</f>
        <v>0</v>
      </c>
    </row>
    <row r="5" spans="1:9" ht="54.75" customHeight="1" thickBot="1">
      <c r="A5" s="74"/>
      <c r="B5" s="2">
        <v>1.2</v>
      </c>
      <c r="C5" s="3" t="s">
        <v>13</v>
      </c>
      <c r="D5" s="27"/>
      <c r="E5" s="27"/>
      <c r="F5" s="27"/>
      <c r="G5" s="27"/>
      <c r="H5" s="31"/>
      <c r="I5" s="34" t="b">
        <f aca="true" t="shared" si="0" ref="I5:I21">IF(D5="x",3,IF(E5="x",2,IF(F5="x",1,IF(G5="x",0))))</f>
        <v>0</v>
      </c>
    </row>
    <row r="6" spans="1:9" ht="54.75" customHeight="1" thickBot="1">
      <c r="A6" s="74"/>
      <c r="B6" s="2">
        <v>1.3</v>
      </c>
      <c r="C6" s="3" t="s">
        <v>78</v>
      </c>
      <c r="D6" s="27"/>
      <c r="E6" s="27"/>
      <c r="F6" s="27"/>
      <c r="G6" s="27"/>
      <c r="H6" s="31"/>
      <c r="I6" s="34" t="b">
        <f t="shared" si="0"/>
        <v>0</v>
      </c>
    </row>
    <row r="7" spans="1:9" ht="54.75" customHeight="1" thickBot="1">
      <c r="A7" s="75"/>
      <c r="B7" s="10">
        <v>1.4</v>
      </c>
      <c r="C7" s="11" t="s">
        <v>14</v>
      </c>
      <c r="D7" s="28"/>
      <c r="E7" s="28"/>
      <c r="F7" s="28"/>
      <c r="G7" s="28"/>
      <c r="H7" s="32"/>
      <c r="I7" s="34" t="b">
        <f t="shared" si="0"/>
        <v>0</v>
      </c>
    </row>
    <row r="8" spans="1:9" ht="54.75" customHeight="1" thickBot="1">
      <c r="A8" s="73" t="s">
        <v>9</v>
      </c>
      <c r="B8" s="14">
        <v>2.1</v>
      </c>
      <c r="C8" s="16" t="s">
        <v>79</v>
      </c>
      <c r="D8" s="26"/>
      <c r="E8" s="26"/>
      <c r="F8" s="26"/>
      <c r="G8" s="26"/>
      <c r="H8" s="30"/>
      <c r="I8" s="34" t="b">
        <f t="shared" si="0"/>
        <v>0</v>
      </c>
    </row>
    <row r="9" spans="1:9" ht="75" customHeight="1" thickBot="1">
      <c r="A9" s="74"/>
      <c r="B9" s="2">
        <v>2.2</v>
      </c>
      <c r="C9" s="3" t="s">
        <v>15</v>
      </c>
      <c r="D9" s="27"/>
      <c r="E9" s="27">
        <v>0</v>
      </c>
      <c r="F9" s="27"/>
      <c r="G9" s="27"/>
      <c r="H9" s="31"/>
      <c r="I9" s="34" t="b">
        <f t="shared" si="0"/>
        <v>0</v>
      </c>
    </row>
    <row r="10" spans="1:9" ht="71.25" customHeight="1" thickBot="1">
      <c r="A10" s="74"/>
      <c r="B10" s="2">
        <v>2.3</v>
      </c>
      <c r="C10" s="3" t="s">
        <v>16</v>
      </c>
      <c r="D10" s="27"/>
      <c r="E10" s="27"/>
      <c r="F10" s="27"/>
      <c r="G10" s="27"/>
      <c r="H10" s="31"/>
      <c r="I10" s="34" t="b">
        <f t="shared" si="0"/>
        <v>0</v>
      </c>
    </row>
    <row r="11" spans="1:9" ht="54.75" customHeight="1" thickBot="1">
      <c r="A11" s="75"/>
      <c r="B11" s="10">
        <v>2.4</v>
      </c>
      <c r="C11" s="11" t="s">
        <v>75</v>
      </c>
      <c r="D11" s="28"/>
      <c r="E11" s="28"/>
      <c r="F11" s="28"/>
      <c r="G11" s="28"/>
      <c r="H11" s="32"/>
      <c r="I11" s="34" t="b">
        <f t="shared" si="0"/>
        <v>0</v>
      </c>
    </row>
    <row r="12" spans="1:9" ht="52.5" customHeight="1" thickBot="1">
      <c r="A12" s="76" t="s">
        <v>10</v>
      </c>
      <c r="B12" s="14">
        <v>3.1</v>
      </c>
      <c r="C12" s="16" t="s">
        <v>80</v>
      </c>
      <c r="D12" s="26"/>
      <c r="E12" s="26">
        <v>0</v>
      </c>
      <c r="F12" s="26"/>
      <c r="G12" s="26"/>
      <c r="H12" s="30"/>
      <c r="I12" s="34" t="b">
        <f t="shared" si="0"/>
        <v>0</v>
      </c>
    </row>
    <row r="13" spans="1:9" ht="55.5" customHeight="1" thickBot="1">
      <c r="A13" s="71"/>
      <c r="B13" s="2">
        <v>3.2</v>
      </c>
      <c r="C13" s="3" t="s">
        <v>17</v>
      </c>
      <c r="D13" s="27"/>
      <c r="E13" s="27"/>
      <c r="F13" s="27"/>
      <c r="G13" s="27"/>
      <c r="H13" s="31"/>
      <c r="I13" s="34" t="b">
        <f t="shared" si="0"/>
        <v>0</v>
      </c>
    </row>
    <row r="14" spans="1:9" ht="54.75" customHeight="1" thickBot="1">
      <c r="A14" s="71"/>
      <c r="B14" s="2">
        <v>3.3</v>
      </c>
      <c r="C14" s="3" t="s">
        <v>18</v>
      </c>
      <c r="D14" s="27"/>
      <c r="E14" s="27"/>
      <c r="F14" s="27"/>
      <c r="G14" s="27"/>
      <c r="H14" s="31"/>
      <c r="I14" s="34" t="b">
        <f t="shared" si="0"/>
        <v>0</v>
      </c>
    </row>
    <row r="15" spans="1:9" ht="51.75" customHeight="1" thickBot="1">
      <c r="A15" s="72"/>
      <c r="B15" s="10">
        <v>3.4</v>
      </c>
      <c r="C15" s="11" t="s">
        <v>81</v>
      </c>
      <c r="D15" s="28"/>
      <c r="E15" s="28"/>
      <c r="F15" s="28"/>
      <c r="G15" s="28"/>
      <c r="H15" s="32"/>
      <c r="I15" s="34" t="b">
        <f t="shared" si="0"/>
        <v>0</v>
      </c>
    </row>
    <row r="16" spans="1:9" ht="60" customHeight="1" thickBot="1">
      <c r="A16" s="76" t="s">
        <v>11</v>
      </c>
      <c r="B16" s="14">
        <v>4.1</v>
      </c>
      <c r="C16" s="16" t="s">
        <v>19</v>
      </c>
      <c r="D16" s="26">
        <v>0</v>
      </c>
      <c r="E16" s="26"/>
      <c r="F16" s="26"/>
      <c r="G16" s="26"/>
      <c r="H16" s="30"/>
      <c r="I16" s="34" t="b">
        <f t="shared" si="0"/>
        <v>0</v>
      </c>
    </row>
    <row r="17" spans="1:9" ht="60" customHeight="1" thickBot="1">
      <c r="A17" s="71"/>
      <c r="B17" s="2">
        <v>4.2</v>
      </c>
      <c r="C17" s="3" t="s">
        <v>76</v>
      </c>
      <c r="D17" s="27">
        <v>0</v>
      </c>
      <c r="E17" s="27"/>
      <c r="F17" s="27"/>
      <c r="G17" s="27"/>
      <c r="H17" s="31"/>
      <c r="I17" s="34" t="b">
        <f t="shared" si="0"/>
        <v>0</v>
      </c>
    </row>
    <row r="18" spans="1:9" ht="60" customHeight="1" thickBot="1">
      <c r="A18" s="71"/>
      <c r="B18" s="2">
        <v>4.3</v>
      </c>
      <c r="C18" s="3" t="s">
        <v>82</v>
      </c>
      <c r="D18" s="27">
        <v>0</v>
      </c>
      <c r="E18" s="27"/>
      <c r="F18" s="27"/>
      <c r="G18" s="27"/>
      <c r="H18" s="31"/>
      <c r="I18" s="34" t="b">
        <f t="shared" si="0"/>
        <v>0</v>
      </c>
    </row>
    <row r="19" spans="1:11" ht="60" customHeight="1" thickBot="1">
      <c r="A19" s="72"/>
      <c r="B19" s="10">
        <v>4.4</v>
      </c>
      <c r="C19" s="11" t="s">
        <v>83</v>
      </c>
      <c r="D19" s="28"/>
      <c r="E19" s="28"/>
      <c r="F19" s="28"/>
      <c r="G19" s="28"/>
      <c r="H19" s="32"/>
      <c r="I19" s="34" t="b">
        <f t="shared" si="0"/>
        <v>0</v>
      </c>
      <c r="K19" s="47"/>
    </row>
    <row r="20" spans="1:9" ht="54.75" customHeight="1" thickBot="1">
      <c r="A20" s="71" t="s">
        <v>12</v>
      </c>
      <c r="B20" s="12">
        <v>5.1</v>
      </c>
      <c r="C20" s="13" t="s">
        <v>84</v>
      </c>
      <c r="D20" s="29"/>
      <c r="E20" s="29"/>
      <c r="F20" s="29"/>
      <c r="G20" s="29"/>
      <c r="H20" s="33"/>
      <c r="I20" s="34" t="b">
        <f t="shared" si="0"/>
        <v>0</v>
      </c>
    </row>
    <row r="21" spans="1:9" ht="54.75" customHeight="1" thickBot="1">
      <c r="A21" s="72"/>
      <c r="B21" s="10">
        <v>5.2</v>
      </c>
      <c r="C21" s="11" t="s">
        <v>85</v>
      </c>
      <c r="D21" s="28"/>
      <c r="E21" s="28"/>
      <c r="F21" s="28"/>
      <c r="G21" s="28"/>
      <c r="H21" s="32"/>
      <c r="I21" s="34" t="b">
        <f t="shared" si="0"/>
        <v>0</v>
      </c>
    </row>
    <row r="22" spans="1:9" ht="21.75" customHeight="1" thickBot="1">
      <c r="A22" s="77" t="s">
        <v>202</v>
      </c>
      <c r="B22" s="78"/>
      <c r="C22" s="78"/>
      <c r="D22" s="78"/>
      <c r="E22" s="78"/>
      <c r="F22" s="78"/>
      <c r="G22" s="79"/>
      <c r="H22" s="6" t="s">
        <v>25</v>
      </c>
      <c r="I22" s="7">
        <f>SUM(I4:I21)</f>
        <v>0</v>
      </c>
    </row>
    <row r="23" spans="1:9" ht="32.25" customHeight="1" thickBot="1">
      <c r="A23" s="80"/>
      <c r="B23" s="81"/>
      <c r="C23" s="81"/>
      <c r="D23" s="81"/>
      <c r="E23" s="81"/>
      <c r="F23" s="81"/>
      <c r="G23" s="82"/>
      <c r="H23" s="8" t="s">
        <v>26</v>
      </c>
      <c r="I23" s="9">
        <f>ROUND(((I22*5)/54)+1,2)</f>
        <v>1</v>
      </c>
    </row>
    <row r="24" spans="1:9" ht="31.5" customHeight="1">
      <c r="A24" s="91" t="s">
        <v>77</v>
      </c>
      <c r="B24" s="92"/>
      <c r="C24" s="92"/>
      <c r="D24" s="92"/>
      <c r="E24" s="92"/>
      <c r="F24" s="92"/>
      <c r="G24" s="92"/>
      <c r="H24" s="92"/>
      <c r="I24" s="37">
        <f>INT((I23*2)+0.5)/2</f>
        <v>1</v>
      </c>
    </row>
    <row r="25" spans="1:9" ht="33.75" customHeight="1">
      <c r="A25" s="85" t="s">
        <v>86</v>
      </c>
      <c r="B25" s="86"/>
      <c r="C25" s="86"/>
      <c r="D25" s="86"/>
      <c r="E25" s="86"/>
      <c r="F25" s="86"/>
      <c r="G25" s="86"/>
      <c r="H25" s="87"/>
      <c r="I25" s="48"/>
    </row>
    <row r="26" spans="1:9" ht="59.25" customHeight="1" thickBot="1">
      <c r="A26" s="88"/>
      <c r="B26" s="89"/>
      <c r="C26" s="89"/>
      <c r="D26" s="89"/>
      <c r="E26" s="89"/>
      <c r="F26" s="89"/>
      <c r="G26" s="89"/>
      <c r="H26" s="89"/>
      <c r="I26" s="90"/>
    </row>
    <row r="27" spans="1:9" ht="18" customHeight="1">
      <c r="A27" s="83" t="s">
        <v>200</v>
      </c>
      <c r="B27" s="83"/>
      <c r="C27" s="83"/>
      <c r="D27" s="83"/>
      <c r="E27" s="83"/>
      <c r="F27" s="83"/>
      <c r="G27" s="83"/>
      <c r="H27" s="83"/>
      <c r="I27" s="83"/>
    </row>
    <row r="28" spans="1:9" ht="12.7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2.75">
      <c r="A29" s="55"/>
      <c r="B29" s="55"/>
      <c r="C29" s="55"/>
      <c r="D29" s="55"/>
      <c r="E29" s="55"/>
      <c r="F29" s="55"/>
      <c r="G29" s="55"/>
      <c r="H29" s="56"/>
      <c r="I29" s="56"/>
    </row>
    <row r="30" spans="1:9" ht="12.75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2.75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12.75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12.75">
      <c r="A33" s="55"/>
      <c r="B33" s="55"/>
      <c r="C33" s="55"/>
      <c r="D33" s="55"/>
      <c r="E33" s="55"/>
      <c r="F33" s="55"/>
      <c r="G33" s="55"/>
      <c r="H33" s="55"/>
      <c r="I33" s="55"/>
    </row>
    <row r="34" spans="1:9" ht="12.75">
      <c r="A34" s="55"/>
      <c r="B34" s="55"/>
      <c r="C34" s="55"/>
      <c r="D34" s="55"/>
      <c r="E34" s="55"/>
      <c r="F34" s="55"/>
      <c r="G34" s="55"/>
      <c r="H34" s="55"/>
      <c r="I34" s="55"/>
    </row>
    <row r="35" spans="1:9" ht="12.75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12.75">
      <c r="A36" s="55"/>
      <c r="B36" s="55"/>
      <c r="C36" s="55"/>
      <c r="D36" s="55"/>
      <c r="E36" s="55"/>
      <c r="F36" s="55"/>
      <c r="G36" s="55"/>
      <c r="H36" s="55"/>
      <c r="I36" s="55"/>
    </row>
    <row r="37" spans="1:9" ht="12.75">
      <c r="A37" s="55"/>
      <c r="B37" s="55"/>
      <c r="C37" s="55"/>
      <c r="D37" s="55"/>
      <c r="E37" s="55"/>
      <c r="F37" s="55"/>
      <c r="G37" s="55"/>
      <c r="H37" s="55"/>
      <c r="I37" s="55"/>
    </row>
    <row r="38" spans="1:9" ht="12.75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12.75">
      <c r="A39" s="55"/>
      <c r="B39" s="55"/>
      <c r="C39" s="55"/>
      <c r="D39" s="55"/>
      <c r="E39" s="55"/>
      <c r="F39" s="55"/>
      <c r="G39" s="55"/>
      <c r="H39" s="55"/>
      <c r="I39" s="55"/>
    </row>
    <row r="40" spans="1:9" ht="12.75">
      <c r="A40" s="55"/>
      <c r="B40" s="55"/>
      <c r="C40" s="55"/>
      <c r="D40" s="55"/>
      <c r="E40" s="55"/>
      <c r="F40" s="55"/>
      <c r="G40" s="55"/>
      <c r="H40" s="55"/>
      <c r="I40" s="55"/>
    </row>
  </sheetData>
  <sheetProtection password="F79D" sheet="1" selectLockedCells="1"/>
  <mergeCells count="15">
    <mergeCell ref="A25:H25"/>
    <mergeCell ref="A26:I26"/>
    <mergeCell ref="A27:I27"/>
    <mergeCell ref="A8:A11"/>
    <mergeCell ref="A12:A15"/>
    <mergeCell ref="A16:A19"/>
    <mergeCell ref="A20:A21"/>
    <mergeCell ref="A22:G23"/>
    <mergeCell ref="A24:H24"/>
    <mergeCell ref="A1:B2"/>
    <mergeCell ref="C1:G1"/>
    <mergeCell ref="H1:H2"/>
    <mergeCell ref="I1:I2"/>
    <mergeCell ref="C2:G2"/>
    <mergeCell ref="A4:A7"/>
  </mergeCells>
  <conditionalFormatting sqref="F4:F21">
    <cfRule type="cellIs" priority="1" dxfId="56" operator="equal" stopIfTrue="1">
      <formula>"x"</formula>
    </cfRule>
  </conditionalFormatting>
  <conditionalFormatting sqref="G4:G21">
    <cfRule type="cellIs" priority="2" dxfId="57" operator="equal" stopIfTrue="1">
      <formula>"x"</formula>
    </cfRule>
  </conditionalFormatting>
  <conditionalFormatting sqref="D4:D21">
    <cfRule type="cellIs" priority="3" dxfId="6" operator="equal" stopIfTrue="1">
      <formula>"x"</formula>
    </cfRule>
    <cfRule type="cellIs" priority="4" dxfId="5" operator="equal" stopIfTrue="1">
      <formula>0</formula>
    </cfRule>
  </conditionalFormatting>
  <conditionalFormatting sqref="E4:E21">
    <cfRule type="cellIs" priority="5" dxfId="4" operator="equal" stopIfTrue="1">
      <formula>"x"</formula>
    </cfRule>
    <cfRule type="cellIs" priority="6" dxfId="3" operator="equal" stopIfTrue="1">
      <formula>0</formula>
    </cfRule>
  </conditionalFormatting>
  <conditionalFormatting sqref="I4:I21">
    <cfRule type="cellIs" priority="7" dxfId="0" operator="equal" stopIfTrue="1">
      <formula>FALSE</formula>
    </cfRule>
  </conditionalFormatting>
  <conditionalFormatting sqref="I22">
    <cfRule type="cellIs" priority="8" dxfId="0" operator="equal" stopIfTrue="1">
      <formula>0</formula>
    </cfRule>
  </conditionalFormatting>
  <conditionalFormatting sqref="I23:I24">
    <cfRule type="cellIs" priority="9" dxfId="0" operator="equal" stopIfTrue="1">
      <formula>1</formula>
    </cfRule>
  </conditionalFormatting>
  <dataValidations count="21">
    <dataValidation type="list" allowBlank="1" showInputMessage="1" sqref="H21">
      <formula1>VORGABE18</formula1>
    </dataValidation>
    <dataValidation type="list" allowBlank="1" showInputMessage="1" sqref="H20">
      <formula1>VORGABE17</formula1>
    </dataValidation>
    <dataValidation type="list" allowBlank="1" showInputMessage="1" sqref="H19">
      <formula1>VORGABE16</formula1>
    </dataValidation>
    <dataValidation type="list" allowBlank="1" showInputMessage="1" sqref="H18">
      <formula1>VORGABE15</formula1>
    </dataValidation>
    <dataValidation type="list" allowBlank="1" showInputMessage="1" sqref="H17">
      <formula1>VORGABE14</formula1>
    </dataValidation>
    <dataValidation type="list" allowBlank="1" showInputMessage="1" sqref="H16">
      <formula1>VORGABE13</formula1>
    </dataValidation>
    <dataValidation type="list" allowBlank="1" showInputMessage="1" sqref="H14">
      <formula1>VORGABE11</formula1>
    </dataValidation>
    <dataValidation type="list" allowBlank="1" showInputMessage="1" sqref="H13">
      <formula1>VORGABE10</formula1>
    </dataValidation>
    <dataValidation type="list" allowBlank="1" showInputMessage="1" sqref="H12">
      <formula1>VORGABE9</formula1>
    </dataValidation>
    <dataValidation type="list" allowBlank="1" showInputMessage="1" sqref="H11">
      <formula1>VORGABE8</formula1>
    </dataValidation>
    <dataValidation type="list" allowBlank="1" showInputMessage="1" sqref="H10">
      <formula1>VORGABE7</formula1>
    </dataValidation>
    <dataValidation type="list" allowBlank="1" showInputMessage="1" sqref="H9">
      <formula1>VORGABE6</formula1>
    </dataValidation>
    <dataValidation type="list" allowBlank="1" showInputMessage="1" sqref="H8">
      <formula1>VORGABE5</formula1>
    </dataValidation>
    <dataValidation type="list" allowBlank="1" showInputMessage="1" sqref="H7">
      <formula1>VORGABE4</formula1>
    </dataValidation>
    <dataValidation type="list" allowBlank="1" showInputMessage="1" sqref="H6">
      <formula1>VORGABE3</formula1>
    </dataValidation>
    <dataValidation type="list" allowBlank="1" showInputMessage="1" sqref="H15">
      <formula1>VORGABE12</formula1>
    </dataValidation>
    <dataValidation errorStyle="information" type="list" allowBlank="1" showInputMessage="1" sqref="H5">
      <formula1>VORGABE2</formula1>
    </dataValidation>
    <dataValidation type="list" allowBlank="1" showInputMessage="1" sqref="H4">
      <formula1>VORGABE1</formula1>
    </dataValidation>
    <dataValidation type="list" allowBlank="1" showInputMessage="1" showErrorMessage="1" sqref="D4:G21">
      <formula1>"X"</formula1>
    </dataValidation>
    <dataValidation type="list" showInputMessage="1" showErrorMessage="1" sqref="L10">
      <formula1>"X,"</formula1>
    </dataValidation>
    <dataValidation operator="greaterThan" allowBlank="1" showInputMessage="1" showErrorMessage="1" sqref="H1"/>
  </dataValidations>
  <printOptions horizontalCentered="1"/>
  <pageMargins left="0.47" right="0.34" top="1.06" bottom="0.2362204724409449" header="0.1968503937007874" footer="0.1968503937007874"/>
  <pageSetup horizontalDpi="600" verticalDpi="600" orientation="portrait" paperSize="9" scale="98" r:id="rId3"/>
  <headerFooter alignWithMargins="0">
    <oddHeader>&amp;L&amp;G&amp;R&amp;"Arial,Fett"&amp;16
Betrieblicher Kompetenznachweis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7">
    <tabColor indexed="47"/>
  </sheetPr>
  <dimension ref="A1:K40"/>
  <sheetViews>
    <sheetView zoomScalePageLayoutView="400" workbookViewId="0" topLeftCell="A1">
      <pane xSplit="8" ySplit="3" topLeftCell="I4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1" sqref="H1:H2"/>
    </sheetView>
  </sheetViews>
  <sheetFormatPr defaultColWidth="11.421875" defaultRowHeight="12.75"/>
  <cols>
    <col min="1" max="2" width="5.28125" style="0" customWidth="1"/>
    <col min="3" max="3" width="27.28125" style="0" customWidth="1"/>
    <col min="4" max="4" width="3.140625" style="0" customWidth="1"/>
    <col min="5" max="5" width="3.00390625" style="0" customWidth="1"/>
    <col min="6" max="6" width="2.8515625" style="0" customWidth="1"/>
    <col min="7" max="7" width="3.140625" style="0" customWidth="1"/>
    <col min="8" max="8" width="33.7109375" style="0" customWidth="1"/>
    <col min="9" max="9" width="6.7109375" style="0" customWidth="1"/>
  </cols>
  <sheetData>
    <row r="1" spans="1:9" ht="19.5" customHeight="1">
      <c r="A1" s="95" t="s">
        <v>204</v>
      </c>
      <c r="B1" s="96"/>
      <c r="C1" s="99" t="str">
        <f>ÜBERSICHT!B2</f>
        <v>Mustermann Thomas</v>
      </c>
      <c r="D1" s="100"/>
      <c r="E1" s="100"/>
      <c r="F1" s="100"/>
      <c r="G1" s="101"/>
      <c r="H1" s="102" t="s">
        <v>36</v>
      </c>
      <c r="I1" s="93"/>
    </row>
    <row r="2" spans="1:9" ht="18" customHeight="1">
      <c r="A2" s="97"/>
      <c r="B2" s="98"/>
      <c r="C2" s="104" t="str">
        <f>ÜBERSICHT!B3</f>
        <v>Europalogistik AG</v>
      </c>
      <c r="D2" s="105"/>
      <c r="E2" s="105"/>
      <c r="F2" s="105"/>
      <c r="G2" s="106"/>
      <c r="H2" s="103"/>
      <c r="I2" s="94"/>
    </row>
    <row r="3" spans="1:9" ht="25.5" customHeight="1" thickBot="1">
      <c r="A3" s="50"/>
      <c r="B3" s="51" t="s">
        <v>0</v>
      </c>
      <c r="C3" s="51" t="s">
        <v>7</v>
      </c>
      <c r="D3" s="52" t="s">
        <v>1</v>
      </c>
      <c r="E3" s="52" t="s">
        <v>2</v>
      </c>
      <c r="F3" s="52" t="s">
        <v>3</v>
      </c>
      <c r="G3" s="52" t="s">
        <v>4</v>
      </c>
      <c r="H3" s="53" t="s">
        <v>5</v>
      </c>
      <c r="I3" s="54" t="s">
        <v>6</v>
      </c>
    </row>
    <row r="4" spans="1:9" ht="54.75" customHeight="1" thickBot="1">
      <c r="A4" s="73" t="s">
        <v>8</v>
      </c>
      <c r="B4" s="14">
        <v>1.1</v>
      </c>
      <c r="C4" s="15" t="s">
        <v>72</v>
      </c>
      <c r="D4" s="26"/>
      <c r="E4" s="26"/>
      <c r="F4" s="26"/>
      <c r="G4" s="26"/>
      <c r="H4" s="30"/>
      <c r="I4" s="34" t="b">
        <f>IF(D4="x",3,IF(E4="x",2,IF(F4="x",1,IF(G4="x",0))))</f>
        <v>0</v>
      </c>
    </row>
    <row r="5" spans="1:9" ht="54.75" customHeight="1" thickBot="1">
      <c r="A5" s="74"/>
      <c r="B5" s="2">
        <v>1.2</v>
      </c>
      <c r="C5" s="3" t="s">
        <v>13</v>
      </c>
      <c r="D5" s="27"/>
      <c r="E5" s="27"/>
      <c r="F5" s="27"/>
      <c r="G5" s="27"/>
      <c r="H5" s="31"/>
      <c r="I5" s="34" t="b">
        <f aca="true" t="shared" si="0" ref="I5:I21">IF(D5="x",3,IF(E5="x",2,IF(F5="x",1,IF(G5="x",0))))</f>
        <v>0</v>
      </c>
    </row>
    <row r="6" spans="1:9" ht="54.75" customHeight="1" thickBot="1">
      <c r="A6" s="74"/>
      <c r="B6" s="2">
        <v>1.3</v>
      </c>
      <c r="C6" s="3" t="s">
        <v>78</v>
      </c>
      <c r="D6" s="27"/>
      <c r="E6" s="27"/>
      <c r="F6" s="27"/>
      <c r="G6" s="27"/>
      <c r="H6" s="31"/>
      <c r="I6" s="34" t="b">
        <f t="shared" si="0"/>
        <v>0</v>
      </c>
    </row>
    <row r="7" spans="1:9" ht="54.75" customHeight="1" thickBot="1">
      <c r="A7" s="75"/>
      <c r="B7" s="10">
        <v>1.4</v>
      </c>
      <c r="C7" s="11" t="s">
        <v>14</v>
      </c>
      <c r="D7" s="28"/>
      <c r="E7" s="28"/>
      <c r="F7" s="28"/>
      <c r="G7" s="28"/>
      <c r="H7" s="32"/>
      <c r="I7" s="34" t="b">
        <f t="shared" si="0"/>
        <v>0</v>
      </c>
    </row>
    <row r="8" spans="1:9" ht="54.75" customHeight="1" thickBot="1">
      <c r="A8" s="73" t="s">
        <v>9</v>
      </c>
      <c r="B8" s="14">
        <v>2.1</v>
      </c>
      <c r="C8" s="16" t="s">
        <v>79</v>
      </c>
      <c r="D8" s="26"/>
      <c r="E8" s="26"/>
      <c r="F8" s="26"/>
      <c r="G8" s="26"/>
      <c r="H8" s="30"/>
      <c r="I8" s="34" t="b">
        <f t="shared" si="0"/>
        <v>0</v>
      </c>
    </row>
    <row r="9" spans="1:9" ht="75" customHeight="1" thickBot="1">
      <c r="A9" s="74"/>
      <c r="B9" s="2">
        <v>2.2</v>
      </c>
      <c r="C9" s="3" t="s">
        <v>15</v>
      </c>
      <c r="D9" s="27"/>
      <c r="E9" s="27"/>
      <c r="F9" s="27"/>
      <c r="G9" s="27"/>
      <c r="H9" s="31"/>
      <c r="I9" s="34" t="b">
        <f t="shared" si="0"/>
        <v>0</v>
      </c>
    </row>
    <row r="10" spans="1:9" ht="71.25" customHeight="1" thickBot="1">
      <c r="A10" s="74"/>
      <c r="B10" s="2">
        <v>2.3</v>
      </c>
      <c r="C10" s="3" t="s">
        <v>16</v>
      </c>
      <c r="D10" s="27"/>
      <c r="E10" s="27"/>
      <c r="F10" s="27"/>
      <c r="G10" s="27"/>
      <c r="H10" s="31"/>
      <c r="I10" s="34" t="b">
        <f t="shared" si="0"/>
        <v>0</v>
      </c>
    </row>
    <row r="11" spans="1:9" ht="54.75" customHeight="1" thickBot="1">
      <c r="A11" s="75"/>
      <c r="B11" s="10">
        <v>2.4</v>
      </c>
      <c r="C11" s="11" t="s">
        <v>75</v>
      </c>
      <c r="D11" s="28"/>
      <c r="E11" s="28"/>
      <c r="F11" s="28"/>
      <c r="G11" s="28"/>
      <c r="H11" s="32"/>
      <c r="I11" s="34" t="b">
        <f t="shared" si="0"/>
        <v>0</v>
      </c>
    </row>
    <row r="12" spans="1:9" ht="52.5" customHeight="1" thickBot="1">
      <c r="A12" s="76" t="s">
        <v>10</v>
      </c>
      <c r="B12" s="14">
        <v>3.1</v>
      </c>
      <c r="C12" s="16" t="s">
        <v>80</v>
      </c>
      <c r="D12" s="26"/>
      <c r="E12" s="26"/>
      <c r="F12" s="26"/>
      <c r="G12" s="26"/>
      <c r="H12" s="30"/>
      <c r="I12" s="34" t="b">
        <f t="shared" si="0"/>
        <v>0</v>
      </c>
    </row>
    <row r="13" spans="1:9" ht="55.5" customHeight="1" thickBot="1">
      <c r="A13" s="71"/>
      <c r="B13" s="2">
        <v>3.2</v>
      </c>
      <c r="C13" s="3" t="s">
        <v>17</v>
      </c>
      <c r="D13" s="27"/>
      <c r="E13" s="27"/>
      <c r="F13" s="27"/>
      <c r="G13" s="27"/>
      <c r="H13" s="31"/>
      <c r="I13" s="34" t="b">
        <f t="shared" si="0"/>
        <v>0</v>
      </c>
    </row>
    <row r="14" spans="1:9" ht="54.75" customHeight="1" thickBot="1">
      <c r="A14" s="71"/>
      <c r="B14" s="2">
        <v>3.3</v>
      </c>
      <c r="C14" s="3" t="s">
        <v>18</v>
      </c>
      <c r="D14" s="27"/>
      <c r="E14" s="27"/>
      <c r="F14" s="27"/>
      <c r="G14" s="27"/>
      <c r="H14" s="31"/>
      <c r="I14" s="34" t="b">
        <f t="shared" si="0"/>
        <v>0</v>
      </c>
    </row>
    <row r="15" spans="1:9" ht="51.75" customHeight="1" thickBot="1">
      <c r="A15" s="72"/>
      <c r="B15" s="10">
        <v>3.4</v>
      </c>
      <c r="C15" s="11" t="s">
        <v>81</v>
      </c>
      <c r="D15" s="28"/>
      <c r="E15" s="28"/>
      <c r="F15" s="28"/>
      <c r="G15" s="28"/>
      <c r="H15" s="32"/>
      <c r="I15" s="34" t="b">
        <f t="shared" si="0"/>
        <v>0</v>
      </c>
    </row>
    <row r="16" spans="1:9" ht="60" customHeight="1" thickBot="1">
      <c r="A16" s="76" t="s">
        <v>11</v>
      </c>
      <c r="B16" s="14">
        <v>4.1</v>
      </c>
      <c r="C16" s="16" t="s">
        <v>19</v>
      </c>
      <c r="D16" s="26"/>
      <c r="E16" s="26"/>
      <c r="F16" s="26"/>
      <c r="G16" s="26"/>
      <c r="H16" s="30"/>
      <c r="I16" s="34" t="b">
        <f t="shared" si="0"/>
        <v>0</v>
      </c>
    </row>
    <row r="17" spans="1:9" ht="60" customHeight="1" thickBot="1">
      <c r="A17" s="71"/>
      <c r="B17" s="2">
        <v>4.2</v>
      </c>
      <c r="C17" s="3" t="s">
        <v>76</v>
      </c>
      <c r="D17" s="27"/>
      <c r="E17" s="27"/>
      <c r="F17" s="27"/>
      <c r="G17" s="27"/>
      <c r="H17" s="31"/>
      <c r="I17" s="34" t="b">
        <f t="shared" si="0"/>
        <v>0</v>
      </c>
    </row>
    <row r="18" spans="1:9" ht="60" customHeight="1" thickBot="1">
      <c r="A18" s="71"/>
      <c r="B18" s="2">
        <v>4.3</v>
      </c>
      <c r="C18" s="3" t="s">
        <v>82</v>
      </c>
      <c r="D18" s="27"/>
      <c r="E18" s="27"/>
      <c r="F18" s="27"/>
      <c r="G18" s="27"/>
      <c r="H18" s="31"/>
      <c r="I18" s="34" t="b">
        <f t="shared" si="0"/>
        <v>0</v>
      </c>
    </row>
    <row r="19" spans="1:11" ht="60" customHeight="1" thickBot="1">
      <c r="A19" s="72"/>
      <c r="B19" s="10">
        <v>4.4</v>
      </c>
      <c r="C19" s="11" t="s">
        <v>83</v>
      </c>
      <c r="D19" s="28"/>
      <c r="E19" s="28"/>
      <c r="F19" s="28"/>
      <c r="G19" s="28"/>
      <c r="H19" s="32"/>
      <c r="I19" s="34" t="b">
        <f t="shared" si="0"/>
        <v>0</v>
      </c>
      <c r="K19" s="47"/>
    </row>
    <row r="20" spans="1:9" ht="54.75" customHeight="1" thickBot="1">
      <c r="A20" s="71" t="s">
        <v>12</v>
      </c>
      <c r="B20" s="12">
        <v>5.1</v>
      </c>
      <c r="C20" s="13" t="s">
        <v>84</v>
      </c>
      <c r="D20" s="29"/>
      <c r="E20" s="29"/>
      <c r="F20" s="29"/>
      <c r="G20" s="29"/>
      <c r="H20" s="33"/>
      <c r="I20" s="34" t="b">
        <f t="shared" si="0"/>
        <v>0</v>
      </c>
    </row>
    <row r="21" spans="1:9" ht="54.75" customHeight="1" thickBot="1">
      <c r="A21" s="72"/>
      <c r="B21" s="10">
        <v>5.2</v>
      </c>
      <c r="C21" s="11" t="s">
        <v>85</v>
      </c>
      <c r="D21" s="28"/>
      <c r="E21" s="28"/>
      <c r="F21" s="28"/>
      <c r="G21" s="28"/>
      <c r="H21" s="32"/>
      <c r="I21" s="34" t="b">
        <f t="shared" si="0"/>
        <v>0</v>
      </c>
    </row>
    <row r="22" spans="1:9" ht="21.75" customHeight="1" thickBot="1">
      <c r="A22" s="77" t="s">
        <v>202</v>
      </c>
      <c r="B22" s="78"/>
      <c r="C22" s="78"/>
      <c r="D22" s="78"/>
      <c r="E22" s="78"/>
      <c r="F22" s="78"/>
      <c r="G22" s="79"/>
      <c r="H22" s="6" t="s">
        <v>25</v>
      </c>
      <c r="I22" s="7">
        <f>SUM(I4:I21)</f>
        <v>0</v>
      </c>
    </row>
    <row r="23" spans="1:9" ht="32.25" customHeight="1" thickBot="1">
      <c r="A23" s="80"/>
      <c r="B23" s="81"/>
      <c r="C23" s="81"/>
      <c r="D23" s="81"/>
      <c r="E23" s="81"/>
      <c r="F23" s="81"/>
      <c r="G23" s="82"/>
      <c r="H23" s="8" t="s">
        <v>26</v>
      </c>
      <c r="I23" s="9">
        <f>ROUND(((I22*5)/54)+1,2)</f>
        <v>1</v>
      </c>
    </row>
    <row r="24" spans="1:9" ht="31.5" customHeight="1">
      <c r="A24" s="91" t="s">
        <v>77</v>
      </c>
      <c r="B24" s="92"/>
      <c r="C24" s="92"/>
      <c r="D24" s="92"/>
      <c r="E24" s="92"/>
      <c r="F24" s="92"/>
      <c r="G24" s="92"/>
      <c r="H24" s="92"/>
      <c r="I24" s="37">
        <f>INT((I23*2)+0.5)/2</f>
        <v>1</v>
      </c>
    </row>
    <row r="25" spans="1:9" ht="33.75" customHeight="1">
      <c r="A25" s="85" t="s">
        <v>86</v>
      </c>
      <c r="B25" s="86"/>
      <c r="C25" s="86"/>
      <c r="D25" s="86"/>
      <c r="E25" s="86"/>
      <c r="F25" s="86"/>
      <c r="G25" s="86"/>
      <c r="H25" s="87"/>
      <c r="I25" s="48"/>
    </row>
    <row r="26" spans="1:9" ht="59.25" customHeight="1" thickBot="1">
      <c r="A26" s="88"/>
      <c r="B26" s="89"/>
      <c r="C26" s="89"/>
      <c r="D26" s="89"/>
      <c r="E26" s="89"/>
      <c r="F26" s="89"/>
      <c r="G26" s="89"/>
      <c r="H26" s="89"/>
      <c r="I26" s="90"/>
    </row>
    <row r="27" spans="1:9" ht="18" customHeight="1">
      <c r="A27" s="83" t="s">
        <v>200</v>
      </c>
      <c r="B27" s="83"/>
      <c r="C27" s="83"/>
      <c r="D27" s="83"/>
      <c r="E27" s="83"/>
      <c r="F27" s="83"/>
      <c r="G27" s="83"/>
      <c r="H27" s="83"/>
      <c r="I27" s="83"/>
    </row>
    <row r="28" spans="1:9" ht="12.7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2.75">
      <c r="A29" s="55"/>
      <c r="B29" s="55"/>
      <c r="C29" s="55"/>
      <c r="D29" s="55"/>
      <c r="E29" s="55"/>
      <c r="F29" s="55"/>
      <c r="G29" s="55"/>
      <c r="H29" s="56"/>
      <c r="I29" s="56"/>
    </row>
    <row r="30" spans="1:9" ht="12.75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2.75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12.75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12.75">
      <c r="A33" s="55"/>
      <c r="B33" s="55"/>
      <c r="C33" s="55"/>
      <c r="D33" s="55"/>
      <c r="E33" s="55"/>
      <c r="F33" s="55"/>
      <c r="G33" s="55"/>
      <c r="H33" s="55"/>
      <c r="I33" s="55"/>
    </row>
    <row r="34" spans="1:9" ht="12.75">
      <c r="A34" s="55"/>
      <c r="B34" s="55"/>
      <c r="C34" s="55"/>
      <c r="D34" s="55"/>
      <c r="E34" s="55"/>
      <c r="F34" s="55"/>
      <c r="G34" s="55"/>
      <c r="H34" s="55"/>
      <c r="I34" s="55"/>
    </row>
    <row r="35" spans="1:9" ht="12.75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12.75">
      <c r="A36" s="55"/>
      <c r="B36" s="55"/>
      <c r="C36" s="55"/>
      <c r="D36" s="55"/>
      <c r="E36" s="55"/>
      <c r="F36" s="55"/>
      <c r="G36" s="55"/>
      <c r="H36" s="55"/>
      <c r="I36" s="55"/>
    </row>
    <row r="37" spans="1:9" ht="12.75">
      <c r="A37" s="55"/>
      <c r="B37" s="55"/>
      <c r="C37" s="55"/>
      <c r="D37" s="55"/>
      <c r="E37" s="55"/>
      <c r="F37" s="55"/>
      <c r="G37" s="55"/>
      <c r="H37" s="55"/>
      <c r="I37" s="55"/>
    </row>
    <row r="38" spans="1:9" ht="12.75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12.75">
      <c r="A39" s="55"/>
      <c r="B39" s="55"/>
      <c r="C39" s="55"/>
      <c r="D39" s="55"/>
      <c r="E39" s="55"/>
      <c r="F39" s="55"/>
      <c r="G39" s="55"/>
      <c r="H39" s="55"/>
      <c r="I39" s="55"/>
    </row>
    <row r="40" spans="1:9" ht="12.75">
      <c r="A40" s="55"/>
      <c r="B40" s="55"/>
      <c r="C40" s="55"/>
      <c r="D40" s="55"/>
      <c r="E40" s="55"/>
      <c r="F40" s="55"/>
      <c r="G40" s="55"/>
      <c r="H40" s="55"/>
      <c r="I40" s="55"/>
    </row>
  </sheetData>
  <sheetProtection password="F79D" sheet="1" selectLockedCells="1"/>
  <mergeCells count="15">
    <mergeCell ref="A25:H25"/>
    <mergeCell ref="A26:I26"/>
    <mergeCell ref="A27:I27"/>
    <mergeCell ref="A8:A11"/>
    <mergeCell ref="A12:A15"/>
    <mergeCell ref="A16:A19"/>
    <mergeCell ref="A20:A21"/>
    <mergeCell ref="A22:G23"/>
    <mergeCell ref="A24:H24"/>
    <mergeCell ref="A1:B2"/>
    <mergeCell ref="C1:G1"/>
    <mergeCell ref="H1:H2"/>
    <mergeCell ref="I1:I2"/>
    <mergeCell ref="C2:G2"/>
    <mergeCell ref="A4:A7"/>
  </mergeCells>
  <conditionalFormatting sqref="F4:F21">
    <cfRule type="cellIs" priority="1" dxfId="56" operator="equal" stopIfTrue="1">
      <formula>"x"</formula>
    </cfRule>
  </conditionalFormatting>
  <conditionalFormatting sqref="G4:G21">
    <cfRule type="cellIs" priority="2" dxfId="57" operator="equal" stopIfTrue="1">
      <formula>"x"</formula>
    </cfRule>
  </conditionalFormatting>
  <conditionalFormatting sqref="D4:D21">
    <cfRule type="cellIs" priority="3" dxfId="6" operator="equal" stopIfTrue="1">
      <formula>"x"</formula>
    </cfRule>
    <cfRule type="cellIs" priority="4" dxfId="5" operator="equal" stopIfTrue="1">
      <formula>0</formula>
    </cfRule>
  </conditionalFormatting>
  <conditionalFormatting sqref="E4:E21">
    <cfRule type="cellIs" priority="5" dxfId="4" operator="equal" stopIfTrue="1">
      <formula>"x"</formula>
    </cfRule>
    <cfRule type="cellIs" priority="6" dxfId="3" operator="equal" stopIfTrue="1">
      <formula>0</formula>
    </cfRule>
  </conditionalFormatting>
  <conditionalFormatting sqref="I4:I21">
    <cfRule type="cellIs" priority="7" dxfId="0" operator="equal" stopIfTrue="1">
      <formula>FALSE</formula>
    </cfRule>
  </conditionalFormatting>
  <conditionalFormatting sqref="I22">
    <cfRule type="cellIs" priority="8" dxfId="0" operator="equal" stopIfTrue="1">
      <formula>0</formula>
    </cfRule>
  </conditionalFormatting>
  <conditionalFormatting sqref="I23:I24">
    <cfRule type="cellIs" priority="9" dxfId="0" operator="equal" stopIfTrue="1">
      <formula>1</formula>
    </cfRule>
  </conditionalFormatting>
  <dataValidations count="21">
    <dataValidation operator="greaterThan" allowBlank="1" showInputMessage="1" showErrorMessage="1" sqref="H1"/>
    <dataValidation type="list" showInputMessage="1" showErrorMessage="1" sqref="L10">
      <formula1>"X,"</formula1>
    </dataValidation>
    <dataValidation type="list" allowBlank="1" showInputMessage="1" showErrorMessage="1" sqref="D4:G21">
      <formula1>"X"</formula1>
    </dataValidation>
    <dataValidation type="list" allowBlank="1" showInputMessage="1" sqref="H4">
      <formula1>VORGABE1</formula1>
    </dataValidation>
    <dataValidation errorStyle="information" type="list" allowBlank="1" showInputMessage="1" sqref="H5">
      <formula1>VORGABE2</formula1>
    </dataValidation>
    <dataValidation type="list" allowBlank="1" showInputMessage="1" sqref="H15">
      <formula1>VORGABE12</formula1>
    </dataValidation>
    <dataValidation type="list" allowBlank="1" showInputMessage="1" sqref="H6">
      <formula1>VORGABE3</formula1>
    </dataValidation>
    <dataValidation type="list" allowBlank="1" showInputMessage="1" sqref="H7">
      <formula1>VORGABE4</formula1>
    </dataValidation>
    <dataValidation type="list" allowBlank="1" showInputMessage="1" sqref="H8">
      <formula1>VORGABE5</formula1>
    </dataValidation>
    <dataValidation type="list" allowBlank="1" showInputMessage="1" sqref="H9">
      <formula1>VORGABE6</formula1>
    </dataValidation>
    <dataValidation type="list" allowBlank="1" showInputMessage="1" sqref="H10">
      <formula1>VORGABE7</formula1>
    </dataValidation>
    <dataValidation type="list" allowBlank="1" showInputMessage="1" sqref="H11">
      <formula1>VORGABE8</formula1>
    </dataValidation>
    <dataValidation type="list" allowBlank="1" showInputMessage="1" sqref="H12">
      <formula1>VORGABE9</formula1>
    </dataValidation>
    <dataValidation type="list" allowBlank="1" showInputMessage="1" sqref="H13">
      <formula1>VORGABE10</formula1>
    </dataValidation>
    <dataValidation type="list" allowBlank="1" showInputMessage="1" sqref="H14">
      <formula1>VORGABE11</formula1>
    </dataValidation>
    <dataValidation type="list" allowBlank="1" showInputMessage="1" sqref="H16">
      <formula1>VORGABE13</formula1>
    </dataValidation>
    <dataValidation type="list" allowBlank="1" showInputMessage="1" sqref="H17">
      <formula1>VORGABE14</formula1>
    </dataValidation>
    <dataValidation type="list" allowBlank="1" showInputMessage="1" sqref="H18">
      <formula1>VORGABE15</formula1>
    </dataValidation>
    <dataValidation type="list" allowBlank="1" showInputMessage="1" sqref="H19">
      <formula1>VORGABE16</formula1>
    </dataValidation>
    <dataValidation type="list" allowBlank="1" showInputMessage="1" sqref="H20">
      <formula1>VORGABE17</formula1>
    </dataValidation>
    <dataValidation type="list" allowBlank="1" showInputMessage="1" sqref="H21">
      <formula1>VORGABE18</formula1>
    </dataValidation>
  </dataValidations>
  <printOptions horizontalCentered="1"/>
  <pageMargins left="0.47" right="0.34" top="1.06" bottom="0.2362204724409449" header="0.1968503937007874" footer="0.1968503937007874"/>
  <pageSetup horizontalDpi="600" verticalDpi="600" orientation="portrait" paperSize="9" scale="98" r:id="rId3"/>
  <headerFooter alignWithMargins="0">
    <oddHeader>&amp;L&amp;G&amp;R&amp;"Arial,Fett"&amp;16
Betrieblicher Kompetenznachweis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A1:C145"/>
  <sheetViews>
    <sheetView view="pageLayout" zoomScaleNormal="200" workbookViewId="0" topLeftCell="A1">
      <selection activeCell="C20" sqref="C20"/>
    </sheetView>
  </sheetViews>
  <sheetFormatPr defaultColWidth="11.421875" defaultRowHeight="12.75"/>
  <cols>
    <col min="1" max="1" width="11.00390625" style="0" customWidth="1"/>
    <col min="2" max="2" width="4.57421875" style="0" customWidth="1"/>
    <col min="3" max="3" width="83.7109375" style="0" customWidth="1"/>
  </cols>
  <sheetData>
    <row r="1" spans="1:3" ht="12.75">
      <c r="A1" s="4" t="s">
        <v>20</v>
      </c>
      <c r="B1" s="4" t="s">
        <v>21</v>
      </c>
      <c r="C1" s="57" t="s">
        <v>93</v>
      </c>
    </row>
    <row r="2" spans="1:3" ht="12.75">
      <c r="A2" s="5">
        <v>1.1</v>
      </c>
      <c r="B2" s="5" t="s">
        <v>1</v>
      </c>
      <c r="C2" s="58" t="s">
        <v>41</v>
      </c>
    </row>
    <row r="3" spans="1:3" ht="12.75">
      <c r="A3" s="5">
        <v>1.1</v>
      </c>
      <c r="B3" s="5" t="s">
        <v>1</v>
      </c>
      <c r="C3" s="58" t="s">
        <v>87</v>
      </c>
    </row>
    <row r="4" spans="1:3" ht="12.75">
      <c r="A4" s="5">
        <v>1.1</v>
      </c>
      <c r="B4" s="5" t="s">
        <v>2</v>
      </c>
      <c r="C4" s="58" t="s">
        <v>94</v>
      </c>
    </row>
    <row r="5" spans="1:3" ht="12.75">
      <c r="A5" s="5">
        <v>1.1</v>
      </c>
      <c r="B5" s="5" t="s">
        <v>2</v>
      </c>
      <c r="C5" s="58" t="s">
        <v>95</v>
      </c>
    </row>
    <row r="6" spans="1:3" ht="12.75">
      <c r="A6" s="5">
        <v>1.1</v>
      </c>
      <c r="B6" s="5" t="s">
        <v>3</v>
      </c>
      <c r="C6" s="58" t="s">
        <v>96</v>
      </c>
    </row>
    <row r="7" spans="1:3" ht="12.75">
      <c r="A7" s="5">
        <v>1.1</v>
      </c>
      <c r="B7" s="5" t="s">
        <v>3</v>
      </c>
      <c r="C7" s="58" t="s">
        <v>192</v>
      </c>
    </row>
    <row r="8" spans="1:3" ht="12.75">
      <c r="A8" s="5">
        <v>1.1</v>
      </c>
      <c r="B8" s="5" t="s">
        <v>4</v>
      </c>
      <c r="C8" s="58" t="s">
        <v>42</v>
      </c>
    </row>
    <row r="9" spans="1:3" ht="12.75">
      <c r="A9" s="5">
        <v>1.1</v>
      </c>
      <c r="B9" s="5" t="s">
        <v>4</v>
      </c>
      <c r="C9" s="58" t="s">
        <v>22</v>
      </c>
    </row>
    <row r="10" spans="1:3" ht="12.75">
      <c r="A10" s="5">
        <v>1.2</v>
      </c>
      <c r="B10" s="5" t="s">
        <v>1</v>
      </c>
      <c r="C10" s="58" t="s">
        <v>23</v>
      </c>
    </row>
    <row r="11" spans="1:3" ht="12.75">
      <c r="A11" s="5">
        <v>1.2</v>
      </c>
      <c r="B11" s="5" t="s">
        <v>1</v>
      </c>
      <c r="C11" s="58" t="s">
        <v>97</v>
      </c>
    </row>
    <row r="12" spans="1:3" ht="12.75">
      <c r="A12" s="5">
        <v>1.2</v>
      </c>
      <c r="B12" s="5" t="s">
        <v>2</v>
      </c>
      <c r="C12" s="58" t="s">
        <v>98</v>
      </c>
    </row>
    <row r="13" spans="1:3" ht="12.75">
      <c r="A13" s="5">
        <v>1.2</v>
      </c>
      <c r="B13" s="5" t="s">
        <v>2</v>
      </c>
      <c r="C13" s="58" t="s">
        <v>99</v>
      </c>
    </row>
    <row r="14" spans="1:3" ht="12.75">
      <c r="A14" s="5">
        <v>1.2</v>
      </c>
      <c r="B14" s="5" t="s">
        <v>3</v>
      </c>
      <c r="C14" s="58" t="s">
        <v>100</v>
      </c>
    </row>
    <row r="15" spans="1:3" ht="12.75">
      <c r="A15" s="5">
        <v>1.2</v>
      </c>
      <c r="B15" s="5" t="s">
        <v>3</v>
      </c>
      <c r="C15" s="58" t="s">
        <v>101</v>
      </c>
    </row>
    <row r="16" spans="1:3" ht="12.75">
      <c r="A16" s="5">
        <v>1.2</v>
      </c>
      <c r="B16" s="5" t="s">
        <v>4</v>
      </c>
      <c r="C16" s="58" t="s">
        <v>43</v>
      </c>
    </row>
    <row r="17" spans="1:3" ht="12.75">
      <c r="A17" s="5">
        <v>1.2</v>
      </c>
      <c r="B17" s="5" t="s">
        <v>4</v>
      </c>
      <c r="C17" s="58" t="s">
        <v>44</v>
      </c>
    </row>
    <row r="18" spans="1:3" ht="12.75">
      <c r="A18" s="5">
        <v>1.3</v>
      </c>
      <c r="B18" s="5" t="s">
        <v>1</v>
      </c>
      <c r="C18" s="58" t="s">
        <v>45</v>
      </c>
    </row>
    <row r="19" spans="1:3" ht="12.75">
      <c r="A19" s="5">
        <v>1.3</v>
      </c>
      <c r="B19" s="5" t="s">
        <v>1</v>
      </c>
      <c r="C19" s="58" t="s">
        <v>46</v>
      </c>
    </row>
    <row r="20" spans="1:3" ht="12.75">
      <c r="A20" s="5">
        <v>1.3</v>
      </c>
      <c r="B20" s="5" t="s">
        <v>2</v>
      </c>
      <c r="C20" s="58" t="s">
        <v>102</v>
      </c>
    </row>
    <row r="21" spans="1:3" ht="12.75">
      <c r="A21" s="5">
        <v>1.3</v>
      </c>
      <c r="B21" s="5" t="s">
        <v>2</v>
      </c>
      <c r="C21" s="58" t="s">
        <v>103</v>
      </c>
    </row>
    <row r="22" spans="1:3" ht="12.75">
      <c r="A22" s="5">
        <v>1.3</v>
      </c>
      <c r="B22" s="5" t="s">
        <v>3</v>
      </c>
      <c r="C22" s="58" t="s">
        <v>104</v>
      </c>
    </row>
    <row r="23" spans="1:3" ht="12.75">
      <c r="A23" s="5">
        <v>1.3</v>
      </c>
      <c r="B23" s="5" t="s">
        <v>3</v>
      </c>
      <c r="C23" s="58" t="s">
        <v>105</v>
      </c>
    </row>
    <row r="24" spans="1:3" ht="12.75">
      <c r="A24" s="5">
        <v>1.3</v>
      </c>
      <c r="B24" s="5" t="s">
        <v>4</v>
      </c>
      <c r="C24" s="58" t="s">
        <v>47</v>
      </c>
    </row>
    <row r="25" spans="1:3" ht="12.75">
      <c r="A25" s="5">
        <v>1.3</v>
      </c>
      <c r="B25" s="5" t="s">
        <v>4</v>
      </c>
      <c r="C25" s="58" t="s">
        <v>48</v>
      </c>
    </row>
    <row r="26" spans="1:3" ht="12.75">
      <c r="A26" s="5">
        <v>1.4</v>
      </c>
      <c r="B26" s="5" t="s">
        <v>1</v>
      </c>
      <c r="C26" s="59" t="s">
        <v>106</v>
      </c>
    </row>
    <row r="27" spans="1:3" ht="12.75">
      <c r="A27" s="5">
        <v>1.4</v>
      </c>
      <c r="B27" s="5" t="s">
        <v>1</v>
      </c>
      <c r="C27" s="59" t="s">
        <v>107</v>
      </c>
    </row>
    <row r="28" spans="1:3" ht="12.75">
      <c r="A28" s="5">
        <v>1.4</v>
      </c>
      <c r="B28" s="5" t="s">
        <v>2</v>
      </c>
      <c r="C28" s="59" t="s">
        <v>108</v>
      </c>
    </row>
    <row r="29" spans="1:3" ht="12.75">
      <c r="A29" s="5">
        <v>1.4</v>
      </c>
      <c r="B29" s="5" t="s">
        <v>2</v>
      </c>
      <c r="C29" s="59" t="s">
        <v>109</v>
      </c>
    </row>
    <row r="30" spans="1:3" ht="12.75">
      <c r="A30" s="5">
        <v>1.4</v>
      </c>
      <c r="B30" s="5" t="s">
        <v>3</v>
      </c>
      <c r="C30" s="59" t="s">
        <v>110</v>
      </c>
    </row>
    <row r="31" spans="1:3" ht="12.75">
      <c r="A31" s="5">
        <v>1.4</v>
      </c>
      <c r="B31" s="5" t="s">
        <v>3</v>
      </c>
      <c r="C31" s="59" t="s">
        <v>111</v>
      </c>
    </row>
    <row r="32" spans="1:3" ht="12.75">
      <c r="A32" s="5">
        <v>1.4</v>
      </c>
      <c r="B32" s="5" t="s">
        <v>4</v>
      </c>
      <c r="C32" s="59" t="s">
        <v>112</v>
      </c>
    </row>
    <row r="33" spans="1:3" ht="12.75">
      <c r="A33" s="5">
        <v>1.4</v>
      </c>
      <c r="B33" s="5" t="s">
        <v>4</v>
      </c>
      <c r="C33" s="59" t="s">
        <v>113</v>
      </c>
    </row>
    <row r="34" spans="1:3" ht="12.75">
      <c r="A34" s="5">
        <v>2.1</v>
      </c>
      <c r="B34" s="5" t="s">
        <v>1</v>
      </c>
      <c r="C34" s="58" t="s">
        <v>49</v>
      </c>
    </row>
    <row r="35" spans="1:3" ht="12.75">
      <c r="A35" s="5">
        <v>2.1</v>
      </c>
      <c r="B35" s="5" t="s">
        <v>1</v>
      </c>
      <c r="C35" s="58" t="s">
        <v>50</v>
      </c>
    </row>
    <row r="36" spans="1:3" ht="12.75">
      <c r="A36" s="5">
        <v>2.1</v>
      </c>
      <c r="B36" s="5" t="s">
        <v>2</v>
      </c>
      <c r="C36" s="58" t="s">
        <v>114</v>
      </c>
    </row>
    <row r="37" spans="1:3" ht="12.75">
      <c r="A37" s="5">
        <v>2.1</v>
      </c>
      <c r="B37" s="5" t="s">
        <v>2</v>
      </c>
      <c r="C37" s="58" t="s">
        <v>115</v>
      </c>
    </row>
    <row r="38" spans="1:3" ht="12.75">
      <c r="A38" s="5">
        <v>2.1</v>
      </c>
      <c r="B38" s="5" t="s">
        <v>3</v>
      </c>
      <c r="C38" s="58" t="s">
        <v>51</v>
      </c>
    </row>
    <row r="39" spans="1:3" ht="12.75">
      <c r="A39" s="5">
        <v>2.1</v>
      </c>
      <c r="B39" s="5" t="s">
        <v>3</v>
      </c>
      <c r="C39" s="58" t="s">
        <v>116</v>
      </c>
    </row>
    <row r="40" spans="1:3" ht="12.75">
      <c r="A40" s="5">
        <v>2.1</v>
      </c>
      <c r="B40" s="5" t="s">
        <v>4</v>
      </c>
      <c r="C40" s="58" t="s">
        <v>193</v>
      </c>
    </row>
    <row r="41" spans="1:3" ht="12.75">
      <c r="A41" s="5">
        <v>2.1</v>
      </c>
      <c r="B41" s="5" t="s">
        <v>4</v>
      </c>
      <c r="C41" s="58" t="s">
        <v>117</v>
      </c>
    </row>
    <row r="42" spans="1:3" ht="12.75">
      <c r="A42" s="5">
        <v>2.2</v>
      </c>
      <c r="B42" s="5" t="s">
        <v>1</v>
      </c>
      <c r="C42" s="58" t="s">
        <v>118</v>
      </c>
    </row>
    <row r="43" spans="1:3" ht="12.75">
      <c r="A43" s="5">
        <v>2.2</v>
      </c>
      <c r="B43" s="5" t="s">
        <v>1</v>
      </c>
      <c r="C43" s="58" t="s">
        <v>119</v>
      </c>
    </row>
    <row r="44" spans="1:3" ht="12.75">
      <c r="A44" s="5">
        <v>2.2</v>
      </c>
      <c r="B44" s="5" t="s">
        <v>2</v>
      </c>
      <c r="C44" s="58" t="s">
        <v>120</v>
      </c>
    </row>
    <row r="45" spans="1:3" ht="12.75">
      <c r="A45" s="5">
        <v>2.2</v>
      </c>
      <c r="B45" s="5" t="s">
        <v>2</v>
      </c>
      <c r="C45" s="58" t="s">
        <v>194</v>
      </c>
    </row>
    <row r="46" spans="1:3" ht="12.75">
      <c r="A46" s="5">
        <v>2.2</v>
      </c>
      <c r="B46" s="5" t="s">
        <v>3</v>
      </c>
      <c r="C46" s="58" t="s">
        <v>121</v>
      </c>
    </row>
    <row r="47" spans="1:3" ht="12.75">
      <c r="A47" s="5">
        <v>2.2</v>
      </c>
      <c r="B47" s="5" t="s">
        <v>3</v>
      </c>
      <c r="C47" s="58" t="s">
        <v>122</v>
      </c>
    </row>
    <row r="48" spans="1:3" ht="12.75">
      <c r="A48" s="5">
        <v>2.2</v>
      </c>
      <c r="B48" s="5" t="s">
        <v>4</v>
      </c>
      <c r="C48" s="58" t="s">
        <v>123</v>
      </c>
    </row>
    <row r="49" spans="1:3" ht="12.75">
      <c r="A49" s="5">
        <v>2.2</v>
      </c>
      <c r="B49" s="5" t="s">
        <v>4</v>
      </c>
      <c r="C49" s="58" t="s">
        <v>195</v>
      </c>
    </row>
    <row r="50" spans="1:3" ht="12.75">
      <c r="A50" s="5">
        <v>2.3</v>
      </c>
      <c r="B50" s="5" t="s">
        <v>1</v>
      </c>
      <c r="C50" s="58" t="s">
        <v>124</v>
      </c>
    </row>
    <row r="51" spans="1:3" ht="12.75">
      <c r="A51" s="5">
        <v>2.3</v>
      </c>
      <c r="B51" s="5" t="s">
        <v>1</v>
      </c>
      <c r="C51" s="58" t="s">
        <v>125</v>
      </c>
    </row>
    <row r="52" spans="1:3" ht="12.75">
      <c r="A52" s="5">
        <v>2.3</v>
      </c>
      <c r="B52" s="5" t="s">
        <v>2</v>
      </c>
      <c r="C52" s="58" t="s">
        <v>126</v>
      </c>
    </row>
    <row r="53" spans="1:3" ht="12.75">
      <c r="A53" s="5">
        <v>2.3</v>
      </c>
      <c r="B53" s="5" t="s">
        <v>2</v>
      </c>
      <c r="C53" s="58" t="s">
        <v>127</v>
      </c>
    </row>
    <row r="54" spans="1:3" ht="12.75">
      <c r="A54" s="5">
        <v>2.3</v>
      </c>
      <c r="B54" s="5" t="s">
        <v>3</v>
      </c>
      <c r="C54" s="58" t="s">
        <v>128</v>
      </c>
    </row>
    <row r="55" spans="1:3" ht="12.75">
      <c r="A55" s="5">
        <v>2.3</v>
      </c>
      <c r="B55" s="5" t="s">
        <v>3</v>
      </c>
      <c r="C55" s="58" t="s">
        <v>129</v>
      </c>
    </row>
    <row r="56" spans="1:3" ht="12.75">
      <c r="A56" s="5">
        <v>2.3</v>
      </c>
      <c r="B56" s="5" t="s">
        <v>4</v>
      </c>
      <c r="C56" s="58" t="s">
        <v>130</v>
      </c>
    </row>
    <row r="57" spans="1:3" ht="12.75">
      <c r="A57" s="5">
        <v>2.3</v>
      </c>
      <c r="B57" s="5" t="s">
        <v>4</v>
      </c>
      <c r="C57" s="58" t="s">
        <v>131</v>
      </c>
    </row>
    <row r="58" spans="1:3" ht="12.75">
      <c r="A58" s="5">
        <v>2.4</v>
      </c>
      <c r="B58" s="5" t="s">
        <v>1</v>
      </c>
      <c r="C58" s="58" t="s">
        <v>132</v>
      </c>
    </row>
    <row r="59" spans="1:3" ht="12.75">
      <c r="A59" s="5">
        <v>2.4</v>
      </c>
      <c r="B59" s="5" t="s">
        <v>1</v>
      </c>
      <c r="C59" s="58" t="s">
        <v>196</v>
      </c>
    </row>
    <row r="60" spans="1:3" ht="12.75">
      <c r="A60" s="5">
        <v>2.4</v>
      </c>
      <c r="B60" s="5" t="s">
        <v>2</v>
      </c>
      <c r="C60" s="58" t="s">
        <v>133</v>
      </c>
    </row>
    <row r="61" spans="1:3" ht="12.75">
      <c r="A61" s="5">
        <v>2.4</v>
      </c>
      <c r="B61" s="5" t="s">
        <v>2</v>
      </c>
      <c r="C61" s="58" t="s">
        <v>134</v>
      </c>
    </row>
    <row r="62" spans="1:3" ht="12.75">
      <c r="A62" s="5">
        <v>2.4</v>
      </c>
      <c r="B62" s="5" t="s">
        <v>3</v>
      </c>
      <c r="C62" s="58" t="s">
        <v>135</v>
      </c>
    </row>
    <row r="63" spans="1:3" ht="12.75">
      <c r="A63" s="5">
        <v>2.4</v>
      </c>
      <c r="B63" s="5" t="s">
        <v>3</v>
      </c>
      <c r="C63" s="58" t="s">
        <v>52</v>
      </c>
    </row>
    <row r="64" spans="1:3" ht="12.75">
      <c r="A64" s="5">
        <v>2.4</v>
      </c>
      <c r="B64" s="5" t="s">
        <v>4</v>
      </c>
      <c r="C64" s="58" t="s">
        <v>136</v>
      </c>
    </row>
    <row r="65" spans="1:3" ht="12.75">
      <c r="A65" s="5">
        <v>2.4</v>
      </c>
      <c r="B65" s="5" t="s">
        <v>4</v>
      </c>
      <c r="C65" s="58" t="s">
        <v>90</v>
      </c>
    </row>
    <row r="66" spans="1:3" ht="12.75">
      <c r="A66" s="5">
        <v>3.1</v>
      </c>
      <c r="B66" s="5" t="s">
        <v>1</v>
      </c>
      <c r="C66" s="58" t="s">
        <v>53</v>
      </c>
    </row>
    <row r="67" spans="1:3" ht="12.75">
      <c r="A67" s="5">
        <v>3.1</v>
      </c>
      <c r="B67" s="5" t="s">
        <v>1</v>
      </c>
      <c r="C67" s="58" t="s">
        <v>137</v>
      </c>
    </row>
    <row r="68" spans="1:3" ht="12.75">
      <c r="A68" s="5">
        <v>3.1</v>
      </c>
      <c r="B68" s="5" t="s">
        <v>2</v>
      </c>
      <c r="C68" s="58" t="s">
        <v>138</v>
      </c>
    </row>
    <row r="69" spans="1:3" ht="12.75">
      <c r="A69" s="5">
        <v>3.1</v>
      </c>
      <c r="B69" s="5" t="s">
        <v>2</v>
      </c>
      <c r="C69" s="58" t="s">
        <v>139</v>
      </c>
    </row>
    <row r="70" spans="1:3" ht="12.75">
      <c r="A70" s="5">
        <v>3.1</v>
      </c>
      <c r="B70" s="5" t="s">
        <v>3</v>
      </c>
      <c r="C70" s="58" t="s">
        <v>54</v>
      </c>
    </row>
    <row r="71" spans="1:3" ht="12.75">
      <c r="A71" s="5">
        <v>3.1</v>
      </c>
      <c r="B71" s="5" t="s">
        <v>3</v>
      </c>
      <c r="C71" s="58" t="s">
        <v>55</v>
      </c>
    </row>
    <row r="72" spans="1:3" ht="12.75">
      <c r="A72" s="5">
        <v>3.1</v>
      </c>
      <c r="B72" s="5" t="s">
        <v>4</v>
      </c>
      <c r="C72" s="58" t="s">
        <v>140</v>
      </c>
    </row>
    <row r="73" spans="1:3" ht="12.75">
      <c r="A73" s="5">
        <v>3.1</v>
      </c>
      <c r="B73" s="5" t="s">
        <v>4</v>
      </c>
      <c r="C73" s="58" t="s">
        <v>141</v>
      </c>
    </row>
    <row r="74" spans="1:3" ht="12.75">
      <c r="A74" s="5">
        <v>3.2</v>
      </c>
      <c r="B74" s="5" t="s">
        <v>1</v>
      </c>
      <c r="C74" s="58" t="s">
        <v>142</v>
      </c>
    </row>
    <row r="75" spans="1:3" ht="12.75">
      <c r="A75" s="5">
        <v>3.2</v>
      </c>
      <c r="B75" s="5" t="s">
        <v>1</v>
      </c>
      <c r="C75" s="58" t="s">
        <v>56</v>
      </c>
    </row>
    <row r="76" spans="1:3" ht="12.75">
      <c r="A76" s="5">
        <v>3.2</v>
      </c>
      <c r="B76" s="5" t="s">
        <v>2</v>
      </c>
      <c r="C76" s="58" t="s">
        <v>143</v>
      </c>
    </row>
    <row r="77" spans="1:3" ht="12.75">
      <c r="A77" s="5">
        <v>3.2</v>
      </c>
      <c r="B77" s="5" t="s">
        <v>2</v>
      </c>
      <c r="C77" s="58" t="s">
        <v>144</v>
      </c>
    </row>
    <row r="78" spans="1:3" ht="12.75">
      <c r="A78" s="5">
        <v>3.2</v>
      </c>
      <c r="B78" s="5" t="s">
        <v>3</v>
      </c>
      <c r="C78" s="58" t="s">
        <v>57</v>
      </c>
    </row>
    <row r="79" spans="1:3" ht="12.75">
      <c r="A79" s="5">
        <v>3.2</v>
      </c>
      <c r="B79" s="5" t="s">
        <v>3</v>
      </c>
      <c r="C79" s="58" t="s">
        <v>145</v>
      </c>
    </row>
    <row r="80" spans="1:3" ht="12.75">
      <c r="A80" s="5">
        <v>3.2</v>
      </c>
      <c r="B80" s="5" t="s">
        <v>4</v>
      </c>
      <c r="C80" s="58" t="s">
        <v>146</v>
      </c>
    </row>
    <row r="81" spans="1:3" ht="12.75">
      <c r="A81" s="5">
        <v>3.2</v>
      </c>
      <c r="B81" s="5" t="s">
        <v>4</v>
      </c>
      <c r="C81" s="58" t="s">
        <v>147</v>
      </c>
    </row>
    <row r="82" spans="1:3" ht="12.75">
      <c r="A82" s="5">
        <v>3.3</v>
      </c>
      <c r="B82" s="5" t="s">
        <v>1</v>
      </c>
      <c r="C82" s="58" t="s">
        <v>58</v>
      </c>
    </row>
    <row r="83" spans="1:3" ht="12.75">
      <c r="A83" s="5">
        <v>3.3</v>
      </c>
      <c r="B83" s="5" t="s">
        <v>1</v>
      </c>
      <c r="C83" s="58" t="s">
        <v>59</v>
      </c>
    </row>
    <row r="84" spans="1:3" ht="12.75">
      <c r="A84" s="5">
        <v>3.3</v>
      </c>
      <c r="B84" s="5" t="s">
        <v>2</v>
      </c>
      <c r="C84" s="58" t="s">
        <v>148</v>
      </c>
    </row>
    <row r="85" spans="1:3" ht="12.75">
      <c r="A85" s="5">
        <v>3.3</v>
      </c>
      <c r="B85" s="5" t="s">
        <v>2</v>
      </c>
      <c r="C85" s="58" t="s">
        <v>149</v>
      </c>
    </row>
    <row r="86" spans="1:3" ht="12.75">
      <c r="A86" s="5">
        <v>3.3</v>
      </c>
      <c r="B86" s="5" t="s">
        <v>3</v>
      </c>
      <c r="C86" s="58" t="s">
        <v>150</v>
      </c>
    </row>
    <row r="87" spans="1:3" ht="12.75">
      <c r="A87" s="5">
        <v>3.3</v>
      </c>
      <c r="B87" s="5" t="s">
        <v>3</v>
      </c>
      <c r="C87" s="58" t="s">
        <v>151</v>
      </c>
    </row>
    <row r="88" spans="1:3" ht="12.75">
      <c r="A88" s="5">
        <v>3.3</v>
      </c>
      <c r="B88" s="5" t="s">
        <v>4</v>
      </c>
      <c r="C88" s="58" t="s">
        <v>152</v>
      </c>
    </row>
    <row r="89" spans="1:3" ht="12.75">
      <c r="A89" s="5">
        <v>3.3</v>
      </c>
      <c r="B89" s="5" t="s">
        <v>4</v>
      </c>
      <c r="C89" s="58" t="s">
        <v>153</v>
      </c>
    </row>
    <row r="90" spans="1:3" ht="12.75">
      <c r="A90" s="5">
        <v>3.4</v>
      </c>
      <c r="B90" s="5" t="s">
        <v>1</v>
      </c>
      <c r="C90" s="59" t="s">
        <v>60</v>
      </c>
    </row>
    <row r="91" spans="1:3" ht="12.75">
      <c r="A91" s="5">
        <v>3.4</v>
      </c>
      <c r="B91" s="5" t="s">
        <v>1</v>
      </c>
      <c r="C91" s="58" t="s">
        <v>61</v>
      </c>
    </row>
    <row r="92" spans="1:3" ht="12.75">
      <c r="A92" s="5">
        <v>3.4</v>
      </c>
      <c r="B92" s="5" t="s">
        <v>2</v>
      </c>
      <c r="C92" s="58" t="s">
        <v>154</v>
      </c>
    </row>
    <row r="93" spans="1:3" ht="12.75">
      <c r="A93" s="5">
        <v>3.4</v>
      </c>
      <c r="B93" s="5" t="s">
        <v>2</v>
      </c>
      <c r="C93" s="58" t="s">
        <v>155</v>
      </c>
    </row>
    <row r="94" spans="1:3" ht="12.75">
      <c r="A94" s="5">
        <v>3.4</v>
      </c>
      <c r="B94" s="5" t="s">
        <v>3</v>
      </c>
      <c r="C94" s="58" t="s">
        <v>156</v>
      </c>
    </row>
    <row r="95" spans="1:3" ht="12.75">
      <c r="A95" s="5">
        <v>3.4</v>
      </c>
      <c r="B95" s="5" t="s">
        <v>3</v>
      </c>
      <c r="C95" s="58" t="s">
        <v>62</v>
      </c>
    </row>
    <row r="96" spans="1:3" ht="12.75">
      <c r="A96" s="5">
        <v>3.4</v>
      </c>
      <c r="B96" s="5" t="s">
        <v>4</v>
      </c>
      <c r="C96" s="58" t="s">
        <v>157</v>
      </c>
    </row>
    <row r="97" spans="1:3" ht="12.75">
      <c r="A97" s="5">
        <v>3.4</v>
      </c>
      <c r="B97" s="5" t="s">
        <v>4</v>
      </c>
      <c r="C97" s="58" t="s">
        <v>158</v>
      </c>
    </row>
    <row r="98" spans="1:3" ht="12.75">
      <c r="A98" s="5">
        <v>4.1</v>
      </c>
      <c r="B98" s="5" t="s">
        <v>1</v>
      </c>
      <c r="C98" s="58" t="s">
        <v>159</v>
      </c>
    </row>
    <row r="99" spans="1:3" ht="12.75">
      <c r="A99" s="5">
        <v>4.1</v>
      </c>
      <c r="B99" s="5" t="s">
        <v>1</v>
      </c>
      <c r="C99" s="58" t="s">
        <v>63</v>
      </c>
    </row>
    <row r="100" spans="1:3" ht="12.75">
      <c r="A100" s="5">
        <v>4.1</v>
      </c>
      <c r="B100" s="5" t="s">
        <v>2</v>
      </c>
      <c r="C100" s="58" t="s">
        <v>160</v>
      </c>
    </row>
    <row r="101" spans="1:3" ht="12.75">
      <c r="A101" s="5">
        <v>4.1</v>
      </c>
      <c r="B101" s="5" t="s">
        <v>2</v>
      </c>
      <c r="C101" s="58" t="s">
        <v>161</v>
      </c>
    </row>
    <row r="102" spans="1:3" ht="12.75">
      <c r="A102" s="5">
        <v>4.1</v>
      </c>
      <c r="B102" s="5" t="s">
        <v>3</v>
      </c>
      <c r="C102" s="58" t="s">
        <v>162</v>
      </c>
    </row>
    <row r="103" spans="1:3" ht="12.75">
      <c r="A103" s="5">
        <v>4.1</v>
      </c>
      <c r="B103" s="5" t="s">
        <v>3</v>
      </c>
      <c r="C103" s="58" t="s">
        <v>64</v>
      </c>
    </row>
    <row r="104" spans="1:3" ht="12.75">
      <c r="A104" s="5">
        <v>4.1</v>
      </c>
      <c r="B104" s="5" t="s">
        <v>4</v>
      </c>
      <c r="C104" s="58" t="s">
        <v>163</v>
      </c>
    </row>
    <row r="105" spans="1:3" ht="12.75">
      <c r="A105" s="5">
        <v>4.1</v>
      </c>
      <c r="B105" s="5" t="s">
        <v>4</v>
      </c>
      <c r="C105" s="58" t="s">
        <v>164</v>
      </c>
    </row>
    <row r="106" spans="1:3" ht="12.75">
      <c r="A106" s="5">
        <v>4.2</v>
      </c>
      <c r="B106" s="5" t="s">
        <v>1</v>
      </c>
      <c r="C106" s="58" t="s">
        <v>65</v>
      </c>
    </row>
    <row r="107" spans="1:3" ht="12.75">
      <c r="A107" s="5">
        <v>4.2</v>
      </c>
      <c r="B107" s="5" t="s">
        <v>1</v>
      </c>
      <c r="C107" s="58" t="s">
        <v>165</v>
      </c>
    </row>
    <row r="108" spans="1:3" ht="12.75">
      <c r="A108" s="5">
        <v>4.2</v>
      </c>
      <c r="B108" s="5" t="s">
        <v>2</v>
      </c>
      <c r="C108" s="58" t="s">
        <v>166</v>
      </c>
    </row>
    <row r="109" spans="1:3" ht="12.75">
      <c r="A109" s="5">
        <v>4.2</v>
      </c>
      <c r="B109" s="5" t="s">
        <v>2</v>
      </c>
      <c r="C109" s="58" t="s">
        <v>167</v>
      </c>
    </row>
    <row r="110" spans="1:3" ht="12.75">
      <c r="A110" s="5">
        <v>4.2</v>
      </c>
      <c r="B110" s="5" t="s">
        <v>3</v>
      </c>
      <c r="C110" s="58" t="s">
        <v>168</v>
      </c>
    </row>
    <row r="111" spans="1:3" ht="12.75">
      <c r="A111" s="5">
        <v>4.2</v>
      </c>
      <c r="B111" s="5" t="s">
        <v>3</v>
      </c>
      <c r="C111" s="58" t="s">
        <v>169</v>
      </c>
    </row>
    <row r="112" spans="1:3" ht="12.75">
      <c r="A112" s="5">
        <v>4.2</v>
      </c>
      <c r="B112" s="5" t="s">
        <v>4</v>
      </c>
      <c r="C112" s="58" t="s">
        <v>170</v>
      </c>
    </row>
    <row r="113" spans="1:3" ht="12.75">
      <c r="A113" s="5">
        <v>4.2</v>
      </c>
      <c r="B113" s="5" t="s">
        <v>4</v>
      </c>
      <c r="C113" s="58" t="s">
        <v>171</v>
      </c>
    </row>
    <row r="114" spans="1:3" ht="12.75">
      <c r="A114" s="5">
        <v>4.3</v>
      </c>
      <c r="B114" s="5" t="s">
        <v>1</v>
      </c>
      <c r="C114" s="58" t="s">
        <v>24</v>
      </c>
    </row>
    <row r="115" spans="1:3" ht="12.75">
      <c r="A115" s="5">
        <v>4.3</v>
      </c>
      <c r="B115" s="5" t="s">
        <v>1</v>
      </c>
      <c r="C115" s="58" t="s">
        <v>172</v>
      </c>
    </row>
    <row r="116" spans="1:3" ht="12.75">
      <c r="A116" s="5">
        <v>4.3</v>
      </c>
      <c r="B116" s="5" t="s">
        <v>2</v>
      </c>
      <c r="C116" s="58" t="s">
        <v>173</v>
      </c>
    </row>
    <row r="117" spans="1:3" ht="12.75">
      <c r="A117" s="5">
        <v>4.3</v>
      </c>
      <c r="B117" s="5" t="s">
        <v>2</v>
      </c>
      <c r="C117" s="58" t="s">
        <v>174</v>
      </c>
    </row>
    <row r="118" spans="1:3" ht="12.75">
      <c r="A118" s="5">
        <v>4.3</v>
      </c>
      <c r="B118" s="5" t="s">
        <v>3</v>
      </c>
      <c r="C118" s="58" t="s">
        <v>88</v>
      </c>
    </row>
    <row r="119" spans="1:3" ht="12.75">
      <c r="A119" s="5">
        <v>4.3</v>
      </c>
      <c r="B119" s="5" t="s">
        <v>3</v>
      </c>
      <c r="C119" s="58" t="s">
        <v>175</v>
      </c>
    </row>
    <row r="120" spans="1:3" ht="12.75">
      <c r="A120" s="5">
        <v>4.3</v>
      </c>
      <c r="B120" s="5" t="s">
        <v>4</v>
      </c>
      <c r="C120" s="58" t="s">
        <v>89</v>
      </c>
    </row>
    <row r="121" spans="1:3" ht="12.75">
      <c r="A121" s="5">
        <v>4.3</v>
      </c>
      <c r="B121" s="5" t="s">
        <v>4</v>
      </c>
      <c r="C121" s="58" t="s">
        <v>66</v>
      </c>
    </row>
    <row r="122" spans="1:3" ht="12.75">
      <c r="A122" s="5">
        <v>4.4</v>
      </c>
      <c r="B122" s="5" t="s">
        <v>1</v>
      </c>
      <c r="C122" s="59" t="s">
        <v>176</v>
      </c>
    </row>
    <row r="123" spans="1:3" ht="12.75">
      <c r="A123" s="5">
        <v>4.4</v>
      </c>
      <c r="B123" s="5" t="s">
        <v>1</v>
      </c>
      <c r="C123" s="59" t="s">
        <v>177</v>
      </c>
    </row>
    <row r="124" spans="1:3" ht="12.75">
      <c r="A124" s="5">
        <v>4.4</v>
      </c>
      <c r="B124" s="5" t="s">
        <v>2</v>
      </c>
      <c r="C124" s="59" t="s">
        <v>178</v>
      </c>
    </row>
    <row r="125" spans="1:3" ht="12.75">
      <c r="A125" s="5">
        <v>4.4</v>
      </c>
      <c r="B125" s="5" t="s">
        <v>2</v>
      </c>
      <c r="C125" s="59" t="s">
        <v>179</v>
      </c>
    </row>
    <row r="126" spans="1:3" ht="12.75">
      <c r="A126" s="5">
        <v>4.4</v>
      </c>
      <c r="B126" s="5" t="s">
        <v>3</v>
      </c>
      <c r="C126" s="59" t="s">
        <v>180</v>
      </c>
    </row>
    <row r="127" spans="1:3" ht="12.75">
      <c r="A127" s="5">
        <v>4.4</v>
      </c>
      <c r="B127" s="5" t="s">
        <v>3</v>
      </c>
      <c r="C127" s="59" t="s">
        <v>181</v>
      </c>
    </row>
    <row r="128" spans="1:3" ht="12.75">
      <c r="A128" s="5">
        <v>4.4</v>
      </c>
      <c r="B128" s="5" t="s">
        <v>4</v>
      </c>
      <c r="C128" s="59" t="s">
        <v>182</v>
      </c>
    </row>
    <row r="129" spans="1:3" ht="12.75">
      <c r="A129" s="5">
        <v>4.4</v>
      </c>
      <c r="B129" s="5" t="s">
        <v>4</v>
      </c>
      <c r="C129" s="59" t="s">
        <v>67</v>
      </c>
    </row>
    <row r="130" spans="1:3" ht="12.75">
      <c r="A130" s="5">
        <v>5.1</v>
      </c>
      <c r="B130" s="5" t="s">
        <v>1</v>
      </c>
      <c r="C130" s="59" t="s">
        <v>183</v>
      </c>
    </row>
    <row r="131" spans="1:3" ht="12.75">
      <c r="A131" s="5">
        <v>5.1</v>
      </c>
      <c r="B131" s="5" t="s">
        <v>1</v>
      </c>
      <c r="C131" s="59" t="s">
        <v>184</v>
      </c>
    </row>
    <row r="132" spans="1:3" ht="12.75">
      <c r="A132" s="5">
        <v>5.1</v>
      </c>
      <c r="B132" s="5" t="s">
        <v>2</v>
      </c>
      <c r="C132" s="59" t="s">
        <v>185</v>
      </c>
    </row>
    <row r="133" spans="1:3" ht="12.75">
      <c r="A133" s="5">
        <v>5.1</v>
      </c>
      <c r="B133" s="5" t="s">
        <v>2</v>
      </c>
      <c r="C133" s="59" t="s">
        <v>186</v>
      </c>
    </row>
    <row r="134" spans="1:3" ht="12.75">
      <c r="A134" s="5">
        <v>5.1</v>
      </c>
      <c r="B134" s="5" t="s">
        <v>3</v>
      </c>
      <c r="C134" s="59" t="s">
        <v>187</v>
      </c>
    </row>
    <row r="135" spans="1:3" ht="12.75">
      <c r="A135" s="5">
        <v>5.1</v>
      </c>
      <c r="B135" s="5" t="s">
        <v>3</v>
      </c>
      <c r="C135" s="59" t="s">
        <v>188</v>
      </c>
    </row>
    <row r="136" spans="1:3" ht="12.75">
      <c r="A136" s="5">
        <v>5.1</v>
      </c>
      <c r="B136" s="5" t="s">
        <v>4</v>
      </c>
      <c r="C136" s="59" t="s">
        <v>189</v>
      </c>
    </row>
    <row r="137" spans="1:3" ht="12.75">
      <c r="A137" s="5">
        <v>5.1</v>
      </c>
      <c r="B137" s="5" t="s">
        <v>4</v>
      </c>
      <c r="C137" s="59" t="s">
        <v>190</v>
      </c>
    </row>
    <row r="138" spans="1:3" ht="12.75">
      <c r="A138" s="5">
        <v>5.2</v>
      </c>
      <c r="B138" s="5" t="s">
        <v>1</v>
      </c>
      <c r="C138" s="59" t="s">
        <v>68</v>
      </c>
    </row>
    <row r="139" spans="1:3" ht="12.75">
      <c r="A139" s="5">
        <v>5.2</v>
      </c>
      <c r="B139" s="5" t="s">
        <v>1</v>
      </c>
      <c r="C139" s="59" t="s">
        <v>69</v>
      </c>
    </row>
    <row r="140" spans="1:3" ht="12.75">
      <c r="A140" s="5">
        <v>5.2</v>
      </c>
      <c r="B140" s="5" t="s">
        <v>2</v>
      </c>
      <c r="C140" s="59" t="s">
        <v>191</v>
      </c>
    </row>
    <row r="141" spans="1:3" ht="12.75">
      <c r="A141" s="5">
        <v>5.2</v>
      </c>
      <c r="B141" s="5" t="s">
        <v>2</v>
      </c>
      <c r="C141" s="59" t="s">
        <v>197</v>
      </c>
    </row>
    <row r="142" spans="1:3" ht="12.75">
      <c r="A142" s="5">
        <v>5.2</v>
      </c>
      <c r="B142" s="5" t="s">
        <v>3</v>
      </c>
      <c r="C142" s="59" t="s">
        <v>70</v>
      </c>
    </row>
    <row r="143" spans="1:3" ht="12.75">
      <c r="A143" s="5">
        <v>5.2</v>
      </c>
      <c r="B143" s="5" t="s">
        <v>3</v>
      </c>
      <c r="C143" s="59" t="s">
        <v>198</v>
      </c>
    </row>
    <row r="144" spans="1:3" ht="12.75">
      <c r="A144" s="5">
        <v>5.2</v>
      </c>
      <c r="B144" s="5" t="s">
        <v>4</v>
      </c>
      <c r="C144" s="59" t="s">
        <v>199</v>
      </c>
    </row>
    <row r="145" spans="1:3" ht="12.75">
      <c r="A145" s="5">
        <v>5.2</v>
      </c>
      <c r="B145" s="5" t="s">
        <v>4</v>
      </c>
      <c r="C145" s="59" t="s">
        <v>71</v>
      </c>
    </row>
  </sheetData>
  <sheetProtection selectLockedCells="1"/>
  <autoFilter ref="A1:C145"/>
  <printOptions/>
  <pageMargins left="0.28" right="0.25" top="0.5" bottom="0.56" header="0.3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Artmann</dc:creator>
  <cp:keywords/>
  <dc:description/>
  <cp:lastModifiedBy>Alexandra Schär</cp:lastModifiedBy>
  <cp:lastPrinted>2016-12-08T08:33:30Z</cp:lastPrinted>
  <dcterms:created xsi:type="dcterms:W3CDTF">2007-11-18T15:18:26Z</dcterms:created>
  <dcterms:modified xsi:type="dcterms:W3CDTF">2019-08-30T13:07:28Z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